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aveExternalLinkValues="0" codeName="ThisWorkbook" defaultThemeVersion="124226"/>
  <bookViews>
    <workbookView xWindow="0" yWindow="0" windowWidth="20400" windowHeight="6090" activeTab="5"/>
  </bookViews>
  <sheets>
    <sheet name="OPĆI PODACI" sheetId="15" r:id="rId1"/>
    <sheet name="Bilanca" sheetId="19" r:id="rId2"/>
    <sheet name="rdg" sheetId="22" r:id="rId3"/>
    <sheet name="NT_I" sheetId="20" r:id="rId4"/>
    <sheet name="NT_D" sheetId="21" r:id="rId5"/>
    <sheet name="PK" sheetId="17" r:id="rId6"/>
    <sheet name="Bilješke" sheetId="16" r:id="rId7"/>
  </sheets>
  <definedNames>
    <definedName name="_xlnm.Print_Area" localSheetId="6">Bilješke!$A$1:$J$53</definedName>
    <definedName name="_xlnm.Print_Area" localSheetId="0">'OPĆI PODACI'!$A$1:$I$63</definedName>
    <definedName name="_xlnm.Print_Area" localSheetId="5">PK!$A$1:$K$25</definedName>
  </definedNames>
  <calcPr calcId="162913"/>
</workbook>
</file>

<file path=xl/calcChain.xml><?xml version="1.0" encoding="utf-8"?>
<calcChain xmlns="http://schemas.openxmlformats.org/spreadsheetml/2006/main">
  <c r="K9" i="20" l="1"/>
  <c r="K17" i="20"/>
  <c r="L21" i="22"/>
  <c r="K18" i="20"/>
  <c r="M57" i="22"/>
  <c r="M66" i="22"/>
  <c r="L57" i="22"/>
  <c r="L66" i="22"/>
  <c r="K57" i="22"/>
  <c r="K66" i="22"/>
  <c r="J57" i="22"/>
  <c r="J66" i="22"/>
  <c r="M33" i="22"/>
  <c r="L33" i="22"/>
  <c r="K33" i="22"/>
  <c r="J33" i="22"/>
  <c r="M27" i="22"/>
  <c r="L27" i="22"/>
  <c r="K27" i="22"/>
  <c r="J27" i="22"/>
  <c r="M22" i="22"/>
  <c r="L22" i="22"/>
  <c r="K22" i="22"/>
  <c r="J22" i="22"/>
  <c r="M16" i="22"/>
  <c r="L16" i="22"/>
  <c r="K16" i="22"/>
  <c r="J16" i="22"/>
  <c r="M12" i="22"/>
  <c r="L12" i="22"/>
  <c r="K12" i="22"/>
  <c r="K10" i="22"/>
  <c r="K43" i="22"/>
  <c r="J12" i="22"/>
  <c r="J10" i="22"/>
  <c r="J43" i="22"/>
  <c r="M7" i="22"/>
  <c r="L7" i="22"/>
  <c r="L42" i="22"/>
  <c r="K7" i="22"/>
  <c r="J7" i="22"/>
  <c r="K13" i="20"/>
  <c r="K31" i="20"/>
  <c r="K21" i="17"/>
  <c r="J21" i="17"/>
  <c r="K14" i="17"/>
  <c r="J14" i="17"/>
  <c r="K44" i="20"/>
  <c r="K46" i="20"/>
  <c r="J44" i="20"/>
  <c r="J45" i="20"/>
  <c r="K38" i="20"/>
  <c r="J31" i="20"/>
  <c r="K27" i="20"/>
  <c r="J27" i="20"/>
  <c r="J32" i="20"/>
  <c r="J13" i="20"/>
  <c r="J18" i="20"/>
  <c r="K49" i="19"/>
  <c r="K56" i="19"/>
  <c r="K72" i="19"/>
  <c r="K79" i="19"/>
  <c r="K82" i="19"/>
  <c r="K69" i="19"/>
  <c r="K114" i="19"/>
  <c r="K86" i="19"/>
  <c r="K90" i="19"/>
  <c r="K100" i="19"/>
  <c r="K41" i="19"/>
  <c r="K40" i="19"/>
  <c r="K35" i="19"/>
  <c r="K26" i="19"/>
  <c r="K16" i="19"/>
  <c r="K9" i="19"/>
  <c r="K8" i="19"/>
  <c r="K66" i="19"/>
  <c r="J100" i="19"/>
  <c r="J90" i="19"/>
  <c r="J86" i="19"/>
  <c r="M86" i="19"/>
  <c r="J82" i="19"/>
  <c r="M82" i="19"/>
  <c r="J79" i="19"/>
  <c r="M79" i="19"/>
  <c r="J72" i="19"/>
  <c r="M72" i="19"/>
  <c r="J56" i="19"/>
  <c r="M56" i="19"/>
  <c r="J49" i="19"/>
  <c r="M49" i="19"/>
  <c r="J41" i="19"/>
  <c r="M41" i="19"/>
  <c r="J35" i="19"/>
  <c r="M35" i="19"/>
  <c r="J26" i="19"/>
  <c r="M26" i="19"/>
  <c r="J16" i="19"/>
  <c r="M16" i="19"/>
  <c r="J9" i="19"/>
  <c r="J8" i="19"/>
  <c r="M10" i="19"/>
  <c r="M11" i="19"/>
  <c r="M12" i="19"/>
  <c r="M13" i="19"/>
  <c r="M14" i="19"/>
  <c r="M15" i="19"/>
  <c r="M17" i="19"/>
  <c r="M18" i="19"/>
  <c r="M19" i="19"/>
  <c r="M20" i="19"/>
  <c r="M21" i="19"/>
  <c r="M22" i="19"/>
  <c r="M23" i="19"/>
  <c r="M24" i="19"/>
  <c r="M25" i="19"/>
  <c r="M27" i="19"/>
  <c r="M28" i="19"/>
  <c r="M29" i="19"/>
  <c r="M30" i="19"/>
  <c r="M31" i="19"/>
  <c r="M32" i="19"/>
  <c r="M33" i="19"/>
  <c r="M34" i="19"/>
  <c r="M36" i="19"/>
  <c r="M37" i="19"/>
  <c r="M38" i="19"/>
  <c r="M39" i="19"/>
  <c r="M42" i="19"/>
  <c r="M43" i="19"/>
  <c r="M44" i="19"/>
  <c r="M45" i="19"/>
  <c r="M46" i="19"/>
  <c r="M47" i="19"/>
  <c r="M48" i="19"/>
  <c r="M50" i="19"/>
  <c r="M51" i="19"/>
  <c r="M52" i="19"/>
  <c r="M53" i="19"/>
  <c r="M54" i="19"/>
  <c r="M55" i="19"/>
  <c r="M57" i="19"/>
  <c r="M58" i="19"/>
  <c r="M59" i="19"/>
  <c r="M60" i="19"/>
  <c r="M61" i="19"/>
  <c r="M62" i="19"/>
  <c r="M63" i="19"/>
  <c r="M64" i="19"/>
  <c r="M65" i="19"/>
  <c r="M67" i="19"/>
  <c r="M68" i="19"/>
  <c r="M70" i="19"/>
  <c r="M71" i="19"/>
  <c r="M73" i="19"/>
  <c r="M74" i="19"/>
  <c r="M75" i="19"/>
  <c r="M76" i="19"/>
  <c r="M77" i="19"/>
  <c r="M78" i="19"/>
  <c r="M80" i="19"/>
  <c r="M81" i="19"/>
  <c r="M83" i="19"/>
  <c r="M84" i="19"/>
  <c r="M85" i="19"/>
  <c r="M87" i="19"/>
  <c r="M88" i="19"/>
  <c r="M89" i="19"/>
  <c r="M91" i="19"/>
  <c r="M92" i="19"/>
  <c r="M93" i="19"/>
  <c r="M94" i="19"/>
  <c r="M95" i="19"/>
  <c r="M96" i="19"/>
  <c r="M97" i="19"/>
  <c r="M98" i="19"/>
  <c r="M99" i="19"/>
  <c r="M101" i="19"/>
  <c r="M102" i="19"/>
  <c r="M103" i="19"/>
  <c r="M104" i="19"/>
  <c r="M105" i="19"/>
  <c r="M106" i="19"/>
  <c r="M107" i="19"/>
  <c r="M108" i="19"/>
  <c r="M109" i="19"/>
  <c r="M110" i="19"/>
  <c r="M111" i="19"/>
  <c r="M112" i="19"/>
  <c r="M113" i="19"/>
  <c r="M115" i="19"/>
  <c r="J12" i="21"/>
  <c r="J20" i="21"/>
  <c r="K12" i="21"/>
  <c r="J19" i="21"/>
  <c r="K19" i="21"/>
  <c r="K21" i="21"/>
  <c r="J28" i="21"/>
  <c r="K28" i="21"/>
  <c r="K33" i="21"/>
  <c r="J32" i="21"/>
  <c r="J34" i="21"/>
  <c r="K32" i="21"/>
  <c r="K34" i="21"/>
  <c r="J39" i="21"/>
  <c r="J46" i="21"/>
  <c r="K39" i="21"/>
  <c r="K46" i="21"/>
  <c r="J45" i="21"/>
  <c r="K45" i="21"/>
  <c r="K47" i="21"/>
  <c r="J53" i="21"/>
  <c r="K53" i="21"/>
  <c r="K20" i="21"/>
  <c r="M100" i="19"/>
  <c r="M9" i="19"/>
  <c r="J33" i="21"/>
  <c r="M90" i="19"/>
  <c r="J40" i="19"/>
  <c r="M40" i="19"/>
  <c r="K42" i="22"/>
  <c r="K45" i="22"/>
  <c r="J42" i="22"/>
  <c r="M10" i="22"/>
  <c r="M42" i="22"/>
  <c r="M44" i="22"/>
  <c r="M48" i="22"/>
  <c r="L10" i="22"/>
  <c r="L43" i="22"/>
  <c r="L46" i="22"/>
  <c r="K49" i="21"/>
  <c r="J47" i="21"/>
  <c r="K48" i="21"/>
  <c r="J21" i="21"/>
  <c r="J49" i="21"/>
  <c r="J33" i="20"/>
  <c r="M43" i="22"/>
  <c r="M45" i="22"/>
  <c r="J48" i="21"/>
  <c r="M46" i="22"/>
  <c r="K45" i="20"/>
  <c r="J20" i="20"/>
  <c r="J46" i="20"/>
  <c r="J19" i="20"/>
  <c r="J47" i="20"/>
  <c r="J50" i="20"/>
  <c r="M8" i="19"/>
  <c r="J66" i="19"/>
  <c r="M66" i="19"/>
  <c r="K118" i="19"/>
  <c r="J69" i="19"/>
  <c r="K32" i="20"/>
  <c r="K20" i="20"/>
  <c r="K19" i="20"/>
  <c r="K33" i="20"/>
  <c r="M49" i="22"/>
  <c r="M50" i="22"/>
  <c r="M56" i="22"/>
  <c r="M67" i="22"/>
  <c r="J44" i="22"/>
  <c r="J48" i="22"/>
  <c r="J46" i="22"/>
  <c r="K44" i="22"/>
  <c r="K48" i="22"/>
  <c r="K46" i="22"/>
  <c r="J45" i="22"/>
  <c r="L44" i="22"/>
  <c r="L48" i="22"/>
  <c r="L45" i="22"/>
  <c r="J48" i="20"/>
  <c r="J51" i="20"/>
  <c r="J52" i="20"/>
  <c r="J114" i="19"/>
  <c r="M69" i="19"/>
  <c r="K47" i="20"/>
  <c r="K50" i="20"/>
  <c r="K48" i="20"/>
  <c r="K51" i="20"/>
  <c r="L50" i="22"/>
  <c r="L56" i="22"/>
  <c r="L67" i="22"/>
  <c r="L49" i="22"/>
  <c r="J50" i="22"/>
  <c r="J49" i="22"/>
  <c r="J56" i="22"/>
  <c r="J67" i="22"/>
  <c r="K50" i="22"/>
  <c r="K49" i="22"/>
  <c r="K56" i="22"/>
  <c r="K67" i="22"/>
  <c r="K52" i="20"/>
  <c r="M54" i="20"/>
  <c r="M114" i="19"/>
  <c r="J118" i="19"/>
</calcChain>
</file>

<file path=xl/sharedStrings.xml><?xml version="1.0" encoding="utf-8"?>
<sst xmlns="http://schemas.openxmlformats.org/spreadsheetml/2006/main" count="395" uniqueCount="347">
  <si>
    <t xml:space="preserve">     3. Obveze prema bankama i drugim financijskim institucijama</t>
  </si>
  <si>
    <t>E) ODGOĐENO PLAĆANJE TROŠKOVA I PRIHOD BUDUĆEGA RAZDOBLJA</t>
  </si>
  <si>
    <t xml:space="preserve">     1. Novčani izdaci za kupnju dugotrajne materijalne i nematerijalne imovine</t>
  </si>
  <si>
    <t xml:space="preserve">     2. Novčani izdaci za stjecanje vlasničkih i dužničkih financijskih instrumenata</t>
  </si>
  <si>
    <t xml:space="preserve">     3. Ostali novčani izdaci od investicijskih aktivnosti</t>
  </si>
  <si>
    <t>IV. Ukupno novčani izdaci od investicijskih aktivnosti (021 do 023)</t>
  </si>
  <si>
    <t>u razdoblju __.__.____. do __.__.____.</t>
  </si>
  <si>
    <t>Obveznik: _____________________________________________________________</t>
  </si>
  <si>
    <t>1. Pripisano imateljima kapitala matice</t>
  </si>
  <si>
    <t>2. Pripisano manjinskom interesu</t>
  </si>
  <si>
    <t xml:space="preserve">   5. Potraživanja od države i drugih institucija</t>
  </si>
  <si>
    <t xml:space="preserve">   6. Ostala potraživanja</t>
  </si>
  <si>
    <r>
      <t xml:space="preserve">B)  DUGOTRAJNA IMOVINA </t>
    </r>
    <r>
      <rPr>
        <sz val="9"/>
        <rFont val="Arial"/>
        <family val="2"/>
        <charset val="238"/>
      </rPr>
      <t>(003+010+020+029+033)</t>
    </r>
  </si>
  <si>
    <t xml:space="preserve">   2. Koncesije, patenti, licencije, robne i uslužne marke, softver i ostala prava</t>
  </si>
  <si>
    <t>Ukupno smanjenje novčanog tijeka (015 – 014 + 027 – 026 + 039 – 038)</t>
  </si>
  <si>
    <t xml:space="preserve">   3. Ostali novčani izdaci od investicijskih aktivnosti</t>
  </si>
  <si>
    <t>C1) NETO POVEĆANJE NOVČANOG TIJEKA OD FINANCIJSKIH
       AKTIVNOSTI (030-036)</t>
  </si>
  <si>
    <t>C2) NETO SMANJENJE NOVČANOG TIJEKA OD FINANCIJSKIH
       AKTIVNOSTI (036-030)</t>
  </si>
  <si>
    <r>
      <t xml:space="preserve">B)  REZERVIRANJA </t>
    </r>
    <r>
      <rPr>
        <sz val="9"/>
        <rFont val="Arial"/>
        <family val="2"/>
        <charset val="238"/>
      </rPr>
      <t>(080 do 082)</t>
    </r>
  </si>
  <si>
    <r>
      <t xml:space="preserve">C)  DUGOROČNE OBVEZE </t>
    </r>
    <r>
      <rPr>
        <sz val="9"/>
        <rFont val="Arial"/>
        <family val="2"/>
        <charset val="238"/>
      </rPr>
      <t>(084 do 092)</t>
    </r>
  </si>
  <si>
    <r>
      <t xml:space="preserve">D)  KRATKOROČNE OBVEZE </t>
    </r>
    <r>
      <rPr>
        <sz val="9"/>
        <rFont val="Arial"/>
        <family val="2"/>
        <charset val="238"/>
      </rPr>
      <t>(094 do 105)</t>
    </r>
  </si>
  <si>
    <r>
      <t xml:space="preserve">F) UKUPNO – PASIVA </t>
    </r>
    <r>
      <rPr>
        <sz val="9"/>
        <rFont val="Arial"/>
        <family val="2"/>
        <charset val="238"/>
      </rPr>
      <t>(062+079+083+093+106)</t>
    </r>
  </si>
  <si>
    <t xml:space="preserve">    4. Alati, pogonski inventar i transportna imovina</t>
  </si>
  <si>
    <t xml:space="preserve">    5. Biološka imovina</t>
  </si>
  <si>
    <t xml:space="preserve">   2. Novčani primici od glavnice kredita, zadužnica, pozajmica i drugih posudbi</t>
  </si>
  <si>
    <t xml:space="preserve">   3. Ostali primici od financijskih aktivnosti</t>
  </si>
  <si>
    <t xml:space="preserve">   1. Novčani izdaci za otplatu glavnice kredita i obveznica</t>
  </si>
  <si>
    <t xml:space="preserve">   2. Novčani izdaci za isplatu dividendi</t>
  </si>
  <si>
    <t xml:space="preserve">   3. Novčani izdaci za financijski najam</t>
  </si>
  <si>
    <t xml:space="preserve">   4. Novčani izdaci za otkup vlastitih dionica</t>
  </si>
  <si>
    <t xml:space="preserve">   5. Ostali novčani izdaci od financijskih aktivnosti</t>
  </si>
  <si>
    <t>A1) NETO POVEĆANJE NOVČANOG TIJEKA OD POSLOVNIH
       AKTIVNOSTI (007-012)</t>
  </si>
  <si>
    <t>A2) NETO SMANJENJE NOVČANOG TIJEKA OD POSLOVNIH
       AKTIVNOSTI (012-007)</t>
  </si>
  <si>
    <t>B1) NETO POVEĆANJE NOVČANOG TIJEKA OD INVESTICIJSKIH
       AKTIVNOSTI (020-024)</t>
  </si>
  <si>
    <t>B2) NETO SMANJENJE NOVČANOG TIJEKA OD INVESTICIJSKIH
       AKTIVNOSTI (024-020)</t>
  </si>
  <si>
    <t xml:space="preserve">   1. Dobit prije poreza</t>
  </si>
  <si>
    <t xml:space="preserve">   2. Amortizacija</t>
  </si>
  <si>
    <t xml:space="preserve">   3. Povećanje kratkoročnih obveza</t>
  </si>
  <si>
    <t xml:space="preserve">   4. Smanjenje kratkotrajnih potraživanja</t>
  </si>
  <si>
    <t xml:space="preserve">   5. Smanjenje zaliha</t>
  </si>
  <si>
    <t xml:space="preserve">     7. Ostala financijska imovina </t>
  </si>
  <si>
    <t>II.  Ukupno novčani izdaci od poslovnih aktivnosti (007 do 012)</t>
  </si>
  <si>
    <t>IV. Ukupno novčani izdaci od investicijskih aktivnosti (022 do 024)</t>
  </si>
  <si>
    <t>V. Ukupno novčani primici od financijskih aktivnosti (028 do 030)</t>
  </si>
  <si>
    <t xml:space="preserve">   6. Ostalo povećanje novčanog tijeka</t>
  </si>
  <si>
    <t xml:space="preserve">   1. Smanjenje kratkoročnih obveza</t>
  </si>
  <si>
    <t xml:space="preserve">   2. Povećanje kratkotrajnih potraživanja</t>
  </si>
  <si>
    <t xml:space="preserve">   3. Povećanje zaliha</t>
  </si>
  <si>
    <t xml:space="preserve">   4. Ostalo smanjenje novčanog tijeka</t>
  </si>
  <si>
    <t>D)  PLAĆENI TROŠKOVI BUDUĆEG RAZDOBLJA I OBRAČUNATI PRIHODI</t>
  </si>
  <si>
    <t>G)  IZVANBILANČNI ZAPISI</t>
  </si>
  <si>
    <t>PASIVA</t>
  </si>
  <si>
    <t>Naziv pozicije</t>
  </si>
  <si>
    <t>A)  POTRAŽIVANJA ZA UPISANI A NEUPLAĆENI KAPITAL</t>
  </si>
  <si>
    <t>V. Ukupno novčani primici od financijskih aktivnosti (027 do 029)</t>
  </si>
  <si>
    <t>VI. Ukupno novčani izdaci od financijskih aktivnosti (031 do 035)</t>
  </si>
  <si>
    <t>Ukupno povećanje novčanog tijeka (013 – 014 + 025 – 026 + 037 – 038)</t>
  </si>
  <si>
    <t>Ukupno smanjenje novčanog tijeka (014 – 013 + 026 – 025 + 038 – 037)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</si>
  <si>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</si>
  <si>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</si>
  <si>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</si>
  <si>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</si>
  <si>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 xml:space="preserve">     1. Udjeli (dionice) kod povezanih poduzetnika</t>
  </si>
  <si>
    <t xml:space="preserve">     2. Dani zajmovi povezanim poduzetnicima</t>
  </si>
  <si>
    <t xml:space="preserve">     3. Sudjelujući interesi (udjeli)</t>
  </si>
  <si>
    <t xml:space="preserve">     7. Ostala dugotrajna financijska imovina </t>
  </si>
  <si>
    <t xml:space="preserve">     1. Potraživanja od povezanih poduzetnika</t>
  </si>
  <si>
    <t xml:space="preserve">     2. Potraživanja po osnovi prodaje na kredit</t>
  </si>
  <si>
    <t xml:space="preserve">     3. Ostala potraživanja</t>
  </si>
  <si>
    <t xml:space="preserve">     4. Zajmovi dani poduzetnicima u kojima postoje sudjelujući interesi</t>
  </si>
  <si>
    <t xml:space="preserve">     5. Ulaganja u vrijednosne papire</t>
  </si>
  <si>
    <t xml:space="preserve">     6. Dani zajmovi, depoziti i slično</t>
  </si>
  <si>
    <t xml:space="preserve">   3. Gotovi proizvodi</t>
  </si>
  <si>
    <t xml:space="preserve">   4. Trgovačka roba</t>
  </si>
  <si>
    <t xml:space="preserve">   5. Predujmovi za zalihe</t>
  </si>
  <si>
    <t xml:space="preserve">   6. Dugotrajna imovina namijenjena prodaji</t>
  </si>
  <si>
    <t xml:space="preserve">   7. Biološka imovina</t>
  </si>
  <si>
    <t>F)  IZVANBILANČNI ZAPISI</t>
  </si>
  <si>
    <t xml:space="preserve">     8. Ostale dugoročne obveze</t>
  </si>
  <si>
    <t xml:space="preserve">     9. Odgođena porezna obveza</t>
  </si>
  <si>
    <t xml:space="preserve">     7. Obveze prema poduzetnicima u kojima postoje sudjelujući interesi</t>
  </si>
  <si>
    <t xml:space="preserve">     8. Obveze prema zaposlenicima</t>
  </si>
  <si>
    <t xml:space="preserve">     9. Obveze za poreze, doprinose i slična davanja</t>
  </si>
  <si>
    <t xml:space="preserve">   11. Obveze po osnovi dugotrajne imovine namijenjene prodaji</t>
  </si>
  <si>
    <t xml:space="preserve">   12. Ostale kratkoročne obveze</t>
  </si>
  <si>
    <t xml:space="preserve">   10. Obveze s osnove udjela u rezultatu</t>
  </si>
  <si>
    <t>I. ZALIHE (036 do 042)</t>
  </si>
  <si>
    <t>II. POTRAŽIVANJA (044 do 049)</t>
  </si>
  <si>
    <t>III. KRATKOTRAJNA FINANCIJSKA IMOVINA (051 do 057)</t>
  </si>
  <si>
    <t>A1) NETO POVEĆANJE NOVČANOG TIJEKA OD POSLOVNIH 
       AKTIVNOSTI (006-013)</t>
  </si>
  <si>
    <t>A2) NETO SMANJENJE NOVČANOG TIJEKA OD POSLOVNIH 
       AKTIVNOSTI (013-006)</t>
  </si>
  <si>
    <t>B1) NETO POVEĆANJE NOVČANOG TIJEKA OD INVESTICIJSKIH
       AKTIVNOSTI (021-025)</t>
  </si>
  <si>
    <t>B2) NETO SMANJENJE NOVČANOG TIJEKA OD INVESTICIJSKIH
       AKTIVNOSTI (025-021)</t>
  </si>
  <si>
    <t xml:space="preserve">   1. Izdaci za razvoj</t>
  </si>
  <si>
    <t xml:space="preserve">   3. Goodwill</t>
  </si>
  <si>
    <t>III. Ukupno novčani primici od investicijskih aktivnosti (016 do 020)</t>
  </si>
  <si>
    <t xml:space="preserve">   1. Novčani izdaci za kupnju dugotrajne materijalne i nematerijalne imovine</t>
  </si>
  <si>
    <t xml:space="preserve">   2. Novčani izdaci za stjecanje vlasničkih i dužničkih financijskih instrumenata</t>
  </si>
  <si>
    <t xml:space="preserve">   1. Sirovine i materijal</t>
  </si>
  <si>
    <t xml:space="preserve">   2. Proizvodnja u tijeku</t>
  </si>
  <si>
    <t xml:space="preserve">     2. Novčani primici od tantijema, naknada, provizija i sl.</t>
  </si>
  <si>
    <t xml:space="preserve">     3. Novčani primici od osiguranja za naknadu šteta</t>
  </si>
  <si>
    <t xml:space="preserve">     4. Novčani primici s osnove povrata poreza</t>
  </si>
  <si>
    <t xml:space="preserve">     5. Ostali novčani primici</t>
  </si>
  <si>
    <t xml:space="preserve">     1. Novčani izdaci dobavljačima</t>
  </si>
  <si>
    <t xml:space="preserve">     2. Novčani izdaci za zaposlene</t>
  </si>
  <si>
    <t xml:space="preserve">     3. Novčani izdaci za osiguranje za naknade šteta</t>
  </si>
  <si>
    <t xml:space="preserve">     4. Novčani izdaci za kamate</t>
  </si>
  <si>
    <t xml:space="preserve">     5. Novčani izdaci za poreze</t>
  </si>
  <si>
    <t xml:space="preserve">     6. Ostali novčani izdaci</t>
  </si>
  <si>
    <t xml:space="preserve">     1. Rezerviranja za mirovine, otpremnine i slične obveze</t>
  </si>
  <si>
    <t xml:space="preserve">     2. Rezerviranja za porezne obveze</t>
  </si>
  <si>
    <t xml:space="preserve">     3. Druga rezerviranja</t>
  </si>
  <si>
    <t xml:space="preserve">     1. Obveze prema povezanim poduzetnicima</t>
  </si>
  <si>
    <t>3. Vlastite dionice i udjeli (odbitna stavka)</t>
  </si>
  <si>
    <t>4. Statutarne rezerve</t>
  </si>
  <si>
    <t>5. Ostale rezerve</t>
  </si>
  <si>
    <t>IV. REVALORIZACIJSKE REZERVE</t>
  </si>
  <si>
    <t>I. TEMELJNI (UPISANI) KAPITAL</t>
  </si>
  <si>
    <t>II. KAPITALNE REZERVE</t>
  </si>
  <si>
    <t>III. REZERVE IZ DOBITI (066+067-068+069+070)</t>
  </si>
  <si>
    <t>1. Zakonske rezerve</t>
  </si>
  <si>
    <t>2. Rezerve za vlastite dionice</t>
  </si>
  <si>
    <t>VI. Ukupno novčani izdaci od financijskih aktivnosti (032 do 036)</t>
  </si>
  <si>
    <t>Ukupno povećanje novčanog tijeka (014 – 015 + 026 – 027 + 038 – 039)</t>
  </si>
  <si>
    <t>Prethodna godina</t>
  </si>
  <si>
    <t>Tekuća godina</t>
  </si>
  <si>
    <t>BILANCA</t>
  </si>
  <si>
    <t>NOVČANI TIJEK OD POSLOVNIH AKTIVNOSTI</t>
  </si>
  <si>
    <t>I. Ukupno povećanje novčanog tijeka od poslovnih aktivnosti (001 do 006)</t>
  </si>
  <si>
    <t>II. Ukupno smanjenje novčanog tijeka od poslovnih aktivnosti (008 do 011)</t>
  </si>
  <si>
    <t>NOVČANI TIJEK OD INVESTICIJSKIH AKTIVNOSTI</t>
  </si>
  <si>
    <t>NOVČANI TIJEK OD FINANCIJSKIH AKTIVNOSTI</t>
  </si>
  <si>
    <t>Novac i novčani ekvivalenti na početku razdoblja</t>
  </si>
  <si>
    <t>C1) NETO POVEĆANJE NOVČANOG TIJEKA OD FINANCIJSKIH
       AKTIVNOSTI (031-037)</t>
  </si>
  <si>
    <t>C2) NETO SMANJENJE NOVČANOG TIJEKA OD FINANCIJSKIH
       AKTIVNOSTI (037-031)</t>
  </si>
  <si>
    <t>IZVJEŠTAJ O NOVČANOM TIJEKU - Indirektna metoda</t>
  </si>
  <si>
    <t xml:space="preserve">     1. Novčani primici od prodaje dugotrajne materijalne i nematerijalne imovine</t>
  </si>
  <si>
    <t xml:space="preserve">     2. Novčani primici od prodaje vlasničkih i dužničkih instrumenata</t>
  </si>
  <si>
    <t xml:space="preserve">     5. Ostali novčani primici od investicijskih aktivnosti</t>
  </si>
  <si>
    <t>III. Ukupno novčani primici od investicijskih aktivnosti (015 do 019)</t>
  </si>
  <si>
    <t>1. Zadržana dobit</t>
  </si>
  <si>
    <t>2. Preneseni gubitak</t>
  </si>
  <si>
    <t>1. Dobit poslovne godine</t>
  </si>
  <si>
    <t>2. Gubitak poslovne godine</t>
  </si>
  <si>
    <t>VII. MANJINSKI INTERES</t>
  </si>
  <si>
    <t xml:space="preserve">   1. Novčani primici od izdavanja vlasničkih i dužničkih financijskih instrumenata</t>
  </si>
  <si>
    <t>Povećanje  novca i novčanih ekvivalenata</t>
  </si>
  <si>
    <t>Smanjenje novca i novčanih ekvivalenata</t>
  </si>
  <si>
    <t>Novac i novčani ekvivalenti na kraju razdoblja</t>
  </si>
  <si>
    <t xml:space="preserve">   1. Novčani primici od prodaje dugotrajne materijalne i nematerijalne imovine</t>
  </si>
  <si>
    <t xml:space="preserve">   2. Novčani primici od prodaje vlasničkih i dužničkih instrumenata</t>
  </si>
  <si>
    <t xml:space="preserve">   3. Novčani primici od kamata</t>
  </si>
  <si>
    <t xml:space="preserve">   4. Novčani primici od dividendi</t>
  </si>
  <si>
    <t xml:space="preserve">   5. Ostali novčani primici od investicijskih aktivnosti</t>
  </si>
  <si>
    <t xml:space="preserve">     8.  Ulaganja koja se obračunavaju metodom udjela</t>
  </si>
  <si>
    <t>IV. POTRAŽIVANJA (030 do 032)</t>
  </si>
  <si>
    <t>V. ODGOĐENA POREZNA IMOVINA</t>
  </si>
  <si>
    <t>A) KAPITAL I REZERVE</t>
  </si>
  <si>
    <t>III. DUGOTRAJNA FINANCIJSKA IMOVINA (021 do 028)</t>
  </si>
  <si>
    <r>
      <t xml:space="preserve">A)  KAPITAL I REZERVE </t>
    </r>
    <r>
      <rPr>
        <sz val="9"/>
        <rFont val="Arial"/>
        <family val="2"/>
        <charset val="238"/>
      </rPr>
      <t>(063+064+065+071+072+075+078)</t>
    </r>
  </si>
  <si>
    <t>IZVJEŠTAJ O NOVČANOM TIJEKU - Direktna metoda</t>
  </si>
  <si>
    <t>I.  Ukupno novčani primici od poslovnih aktivnosti (001 do 005)</t>
  </si>
  <si>
    <t xml:space="preserve">     1. Novčani primici od kupaca</t>
  </si>
  <si>
    <t xml:space="preserve">   1. Potraživanja od povezanih poduzetnika</t>
  </si>
  <si>
    <t xml:space="preserve">   2. Potraživanja od kupaca</t>
  </si>
  <si>
    <t xml:space="preserve">   3. Potraživanja od sudjelujućih poduzetnika </t>
  </si>
  <si>
    <t xml:space="preserve">   4. Potraživanja od zaposlenika i članova poduzetnika</t>
  </si>
  <si>
    <t>I. NEMATERIJALNA IMOVINA (004 do 009)</t>
  </si>
  <si>
    <t>II. MATERIJALNA IMOVINA (011 do 019)</t>
  </si>
  <si>
    <t>IV. NOVAC U BANCI I BLAGAJNI</t>
  </si>
  <si>
    <t xml:space="preserve">   4. Predujmovi za nabavu nematerijalne imovine</t>
  </si>
  <si>
    <t xml:space="preserve">   5. Nematerijalna imovina u pripremi</t>
  </si>
  <si>
    <t xml:space="preserve">   6. Ostala nematerijalna imovina</t>
  </si>
  <si>
    <t xml:space="preserve">    1. Zemljište</t>
  </si>
  <si>
    <t xml:space="preserve">    3. Postrojenja i oprema </t>
  </si>
  <si>
    <t>V. ZADRŽANA DOBIT ILI PRENESENI GUBITAK (073-074)</t>
  </si>
  <si>
    <t>VI. DOBIT ILI GUBITAK POSLOVNE GODINE (076-077)</t>
  </si>
  <si>
    <r>
      <t xml:space="preserve">C)  KRATKOTRAJNA IMOVINA </t>
    </r>
    <r>
      <rPr>
        <sz val="9"/>
        <rFont val="Arial"/>
        <family val="2"/>
        <charset val="238"/>
      </rPr>
      <t>(035+043+050+058)</t>
    </r>
  </si>
  <si>
    <r>
      <t xml:space="preserve">E)  UKUPNO AKTIVA </t>
    </r>
    <r>
      <rPr>
        <sz val="9"/>
        <rFont val="Arial"/>
        <family val="2"/>
        <charset val="238"/>
      </rPr>
      <t>(001+002+034+059)</t>
    </r>
  </si>
  <si>
    <t xml:space="preserve">     3. Sudjelujući interesi (udjeli) </t>
  </si>
  <si>
    <t xml:space="preserve">     2. Obveze za zajmove, depozite i slično</t>
  </si>
  <si>
    <t xml:space="preserve">     4. Obveze za predujmove</t>
  </si>
  <si>
    <t xml:space="preserve">     5. Obveze prema dobavljačima</t>
  </si>
  <si>
    <t xml:space="preserve">     6. Obveze po vrijednosnim papirima</t>
  </si>
  <si>
    <t xml:space="preserve">    2. Građevinski objekti</t>
  </si>
  <si>
    <t>Prilog 1.</t>
  </si>
  <si>
    <t>Razdoblje izvještavanja:</t>
  </si>
  <si>
    <t>do</t>
  </si>
  <si>
    <t>Matični broj (MB):</t>
  </si>
  <si>
    <t>Matični broj subjekta (MBS):</t>
  </si>
  <si>
    <t>Osobni identifikacijski broj (OIB):</t>
  </si>
  <si>
    <t>Tvrtka izdavatelja:</t>
  </si>
  <si>
    <t>Poštanski broj i mjesto:</t>
  </si>
  <si>
    <t>Ulica i kućni broj:</t>
  </si>
  <si>
    <t>Adresa e-pošte:</t>
  </si>
  <si>
    <t>Internet adresa:</t>
  </si>
  <si>
    <t>Šifra i naziv općine/grada:</t>
  </si>
  <si>
    <t>Šifra i naziv županije:</t>
  </si>
  <si>
    <t>Broj zaposlenih:</t>
  </si>
  <si>
    <t>Konsolidirani izvještaj:</t>
  </si>
  <si>
    <t>Šifra NKD-a:</t>
  </si>
  <si>
    <t>Tvrtke subjekata konsolidacije (prema MSFI):</t>
  </si>
  <si>
    <t>Sjedište:</t>
  </si>
  <si>
    <t>MB:</t>
  </si>
  <si>
    <t>Knjigovodstveni servis:</t>
  </si>
  <si>
    <t>Osoba za kontakt:</t>
  </si>
  <si>
    <t>(unosi se samo prezime i ime osobe za kontakt)</t>
  </si>
  <si>
    <t>Telefon:</t>
  </si>
  <si>
    <t>Telefaks:</t>
  </si>
  <si>
    <t>Prezime i ime:</t>
  </si>
  <si>
    <t>(osoba ovlaštene za zastupanje)</t>
  </si>
  <si>
    <t xml:space="preserve">Dokumentacija za objavu: </t>
  </si>
  <si>
    <t/>
  </si>
  <si>
    <t>M.P.</t>
  </si>
  <si>
    <t>(potpis osobe ovlaštene za zastupanje)</t>
  </si>
  <si>
    <r>
      <t xml:space="preserve">AOP
</t>
    </r>
    <r>
      <rPr>
        <b/>
        <sz val="7"/>
        <rFont val="Arial"/>
        <family val="2"/>
        <charset val="238"/>
      </rPr>
      <t>oznaka</t>
    </r>
  </si>
  <si>
    <r>
      <t xml:space="preserve">AOP
</t>
    </r>
    <r>
      <rPr>
        <b/>
        <sz val="8"/>
        <rFont val="Arial"/>
        <family val="2"/>
        <charset val="238"/>
      </rPr>
      <t>oznaka</t>
    </r>
  </si>
  <si>
    <t>Bilješke uz financijske izvještaje</t>
  </si>
  <si>
    <t>IZVJEŠTAJ O PROMJENAMA KAPITALA</t>
  </si>
  <si>
    <t>za razdoblje od</t>
  </si>
  <si>
    <t>3</t>
  </si>
  <si>
    <t>4</t>
  </si>
  <si>
    <t xml:space="preserve">  1. Upisani kapital</t>
  </si>
  <si>
    <t xml:space="preserve">  2. Kapitalne rezerve</t>
  </si>
  <si>
    <t xml:space="preserve">  3. Rezerve iz dobiti</t>
  </si>
  <si>
    <t xml:space="preserve">  4. Zadržana dobit ili preneseni gubitak</t>
  </si>
  <si>
    <t xml:space="preserve">  5. Dobit ili gubitak tekuće godine</t>
  </si>
  <si>
    <t xml:space="preserve">  6. Revalorizacija dugotrajne materijalne imovine</t>
  </si>
  <si>
    <t xml:space="preserve">  7. Revalorizacija nematerijalne imovine</t>
  </si>
  <si>
    <t xml:space="preserve">  8. Revalorizacija financijske imovine raspoložive za prodaju</t>
  </si>
  <si>
    <t xml:space="preserve">  9. Ostala revalorizacija</t>
  </si>
  <si>
    <t>10. Ukupno kapital i rezerve (AOP 001 do 009)</t>
  </si>
  <si>
    <t>11. Tečajne razlike s naslova neto ulaganja u inozemno poslovanje</t>
  </si>
  <si>
    <t>12. Tekući i odgođeni porezi (dio)</t>
  </si>
  <si>
    <t>13. Zaštita novčanog tijeka</t>
  </si>
  <si>
    <t>14. Promjene računovodstvenih politika</t>
  </si>
  <si>
    <t>15. Ispravak značajnih pogrešaka prethodnog razdoblja</t>
  </si>
  <si>
    <t>16. Ostale promjene kapitala</t>
  </si>
  <si>
    <t>17. Ukupno povećanje ili smanjenje kapitala (AOP 011 do 016)</t>
  </si>
  <si>
    <t>17 a. Pripisano imateljima kapitala matice</t>
  </si>
  <si>
    <t>17 b. Pripisano manjinskom interesu</t>
  </si>
  <si>
    <t>Stavke koje umanjuju kapital upisuju se s negativnim predznakom 
Podaci pod AOP oznakama 001 do 009 upisuju se kao stanje na datum bilance</t>
  </si>
  <si>
    <r>
      <t xml:space="preserve">AOP
</t>
    </r>
    <r>
      <rPr>
        <b/>
        <sz val="8"/>
        <rFont val="Arial"/>
        <family val="2"/>
        <charset val="238"/>
      </rPr>
      <t>oznaka</t>
    </r>
  </si>
  <si>
    <t>1. Financijski izvjštaji (bilanca, račun dobiti i gubitka, izvještaj o novčanom tijeku, izvještaj o promjenama</t>
  </si>
  <si>
    <t xml:space="preserve">  kapitala i bilješke uz financijske izvještaje)</t>
  </si>
  <si>
    <t>2. Međuizvještaj poslovodstva,</t>
  </si>
  <si>
    <t>3. Izjavu osoba odgovornih za sastavljanje izvještaja izdavatelja.</t>
  </si>
  <si>
    <r>
      <t>DODATAK BILANCI</t>
    </r>
    <r>
      <rPr>
        <b/>
        <sz val="8"/>
        <rFont val="Arial"/>
        <family val="2"/>
        <charset val="238"/>
      </rPr>
      <t xml:space="preserve"> (popunjava poduzetnik koji sastavlja konsolidirani financijski izvještaj)</t>
    </r>
  </si>
  <si>
    <t>Napomena 1.: Dodatak bilanci popunjavaju poduzetnici koji sastavljaju konsolidirane financijske izvještaje.</t>
  </si>
  <si>
    <t xml:space="preserve">(1) Bilješke uz financijske izvještaje sadrže dodatne i dopunske informacije koje nisu prezentirane u bilanci, računu dobiti i gubitka, izvještaju o novčanom tijeku i izvještaju o promjenama kapitala sukladno odredbama odgovarajućih standarda financijskog izvještavanja. </t>
  </si>
  <si>
    <t>Tromjesečni financijski izvještaj poduzetnika TFI-POD</t>
  </si>
  <si>
    <t>(krajem izvještajnog razdoblja)</t>
  </si>
  <si>
    <t>Prethodno razdoblje</t>
  </si>
  <si>
    <t>Tekuće razdoblje</t>
  </si>
  <si>
    <t xml:space="preserve">     3. Novčani primici od kamata</t>
  </si>
  <si>
    <t xml:space="preserve">     4. Novčani primici od dividendi</t>
  </si>
  <si>
    <t>NE</t>
  </si>
  <si>
    <t>5510</t>
  </si>
  <si>
    <t>051 710-395</t>
  </si>
  <si>
    <t>051 710-404</t>
  </si>
  <si>
    <t>Kamenar Biserka</t>
  </si>
  <si>
    <t>Tekuća godina
(neto)</t>
  </si>
  <si>
    <t>03166619</t>
  </si>
  <si>
    <t>040008080</t>
  </si>
  <si>
    <t>15573308024</t>
  </si>
  <si>
    <t xml:space="preserve">LIBURNIA RIVIERA HOTELI d.d. </t>
  </si>
  <si>
    <t>OPATIJA</t>
  </si>
  <si>
    <t>MARŠALA TITA 198</t>
  </si>
  <si>
    <t>PRIMORSKO GORANSKA ŽUPANIJA</t>
  </si>
  <si>
    <t>Obveznik: LIBURNIA RIVIERA HOTEI d.d. OPATIJA</t>
  </si>
  <si>
    <t>Obveznik: LIBURNIA RIVIERA HOTELI d.d. OPATIJA</t>
  </si>
  <si>
    <t>Prethodno razdoblje 31.12.2017.</t>
  </si>
  <si>
    <t>RAČUN DOBITI I GUBITKA</t>
  </si>
  <si>
    <r>
      <t xml:space="preserve">Obveznik:  </t>
    </r>
    <r>
      <rPr>
        <b/>
        <u/>
        <sz val="10"/>
        <rFont val="Arial"/>
        <family val="2"/>
        <charset val="238"/>
      </rPr>
      <t>LIBURNIA RIVIERA HOTELI d.d. OPATIJA</t>
    </r>
  </si>
  <si>
    <t>Kumulativno</t>
  </si>
  <si>
    <t>Tromjesečje</t>
  </si>
  <si>
    <r>
      <t xml:space="preserve">I. POSLOVNI PRIHODI </t>
    </r>
    <r>
      <rPr>
        <sz val="9"/>
        <rFont val="Arial"/>
        <family val="2"/>
        <charset val="238"/>
      </rPr>
      <t>(112+113)</t>
    </r>
  </si>
  <si>
    <t xml:space="preserve">   1. Prihodi od prodaje</t>
  </si>
  <si>
    <t xml:space="preserve">   2. Ostali poslovni prihodi</t>
  </si>
  <si>
    <r>
      <t xml:space="preserve">II. POSLOVNI RASHODI </t>
    </r>
    <r>
      <rPr>
        <sz val="9"/>
        <rFont val="Arial"/>
        <family val="2"/>
        <charset val="238"/>
      </rPr>
      <t>(115+116+120+124+125+126+129+130)</t>
    </r>
  </si>
  <si>
    <t xml:space="preserve">    1. Promjene vrijednosti zaliha proizvodnje u tijeku i gotovih proizvoda</t>
  </si>
  <si>
    <r>
      <t xml:space="preserve">    2. Materijalni troškovi </t>
    </r>
    <r>
      <rPr>
        <sz val="9"/>
        <rFont val="Arial"/>
        <family val="2"/>
        <charset val="238"/>
      </rPr>
      <t>(117 do 119)</t>
    </r>
  </si>
  <si>
    <t xml:space="preserve">        a) Troškovi sirovina i materijala</t>
  </si>
  <si>
    <t xml:space="preserve">        b) Troškovi prodane robe</t>
  </si>
  <si>
    <t xml:space="preserve">        c) Ostali vanjski troškovi</t>
  </si>
  <si>
    <r>
      <t xml:space="preserve">   3. Troškovi osoblja </t>
    </r>
    <r>
      <rPr>
        <sz val="9"/>
        <rFont val="Arial"/>
        <family val="2"/>
        <charset val="238"/>
      </rPr>
      <t>(121 do 123)</t>
    </r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</si>
  <si>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</si>
  <si>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</si>
  <si>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</si>
  <si>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</si>
  <si>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5. Ostali troškovi</t>
  </si>
  <si>
    <r>
      <t xml:space="preserve">   6. Vrijednosno usklađivanje </t>
    </r>
    <r>
      <rPr>
        <sz val="9"/>
        <rFont val="Arial"/>
        <family val="2"/>
        <charset val="238"/>
      </rPr>
      <t>(127+128)</t>
    </r>
  </si>
  <si>
    <t xml:space="preserve">       a) dugotrajne imovine (osim financijske imovine)</t>
  </si>
  <si>
    <t xml:space="preserve">       b) kratkotrajne imovine (osim financijske imovine)</t>
  </si>
  <si>
    <t xml:space="preserve">   7. Rezerviranja</t>
  </si>
  <si>
    <t xml:space="preserve">   8. Ostali poslovni rashodi</t>
  </si>
  <si>
    <r>
      <t xml:space="preserve">III. FINANCIJSKI PRIHODI </t>
    </r>
    <r>
      <rPr>
        <sz val="9"/>
        <rFont val="Arial"/>
        <family val="2"/>
        <charset val="238"/>
      </rPr>
      <t>(132 do 136)</t>
    </r>
  </si>
  <si>
    <t xml:space="preserve">     1. Kamate, tečajne razlike, dividende i slični prihodi iz odnosa s
         povezanim poduzetnicima</t>
  </si>
  <si>
    <t xml:space="preserve">     2. Kamate, tečajne razlike, dividende, slični prihodi iz odnosa s
          nepovezanim poduzetnicima i drugim osobama</t>
  </si>
  <si>
    <t xml:space="preserve">     3. Dio prihoda od pridruženih poduzetnika i sudjelujućih interesa</t>
  </si>
  <si>
    <t xml:space="preserve">     4. Nerealizirani dobici (prihodi) od financijske imovine</t>
  </si>
  <si>
    <t xml:space="preserve">     5. Ostali financijski prihodi</t>
  </si>
  <si>
    <r>
      <t xml:space="preserve">IV. FINANCIJSKI RASHODI </t>
    </r>
    <r>
      <rPr>
        <sz val="9"/>
        <rFont val="Arial"/>
        <family val="2"/>
        <charset val="238"/>
      </rPr>
      <t>(138 do 141)</t>
    </r>
  </si>
  <si>
    <t xml:space="preserve">    1. Kamate, tečajne razlike i drugi rashodi s povezanim poduzetnicima</t>
  </si>
  <si>
    <t xml:space="preserve">    2. Kamate, tečajne razlike i drugi rashodi iz odnosa s nepovezanim
        poduzetnicima i drugim osobama</t>
  </si>
  <si>
    <t xml:space="preserve">    3. Nerealizirani gubici (rashodi) od financijske imovine</t>
  </si>
  <si>
    <t xml:space="preserve">    4. Ostali financijski rashodi</t>
  </si>
  <si>
    <t xml:space="preserve">V.    UDIO U DOBITI OD PRIDRUŽENIH PODUZETNIKA </t>
  </si>
  <si>
    <t xml:space="preserve">VI.   UDIO U GUBITKU OD PRIDRUŽENIH PODUZETNIKA </t>
  </si>
  <si>
    <t>VII.  IZVANREDNI - OSTALI PRIHODI</t>
  </si>
  <si>
    <t>VIII. IZVANREDNI - OSTALI RASHODI</t>
  </si>
  <si>
    <r>
      <t xml:space="preserve">IX.  UKUPNI PRIHODI </t>
    </r>
    <r>
      <rPr>
        <sz val="9"/>
        <rFont val="Arial"/>
        <family val="2"/>
        <charset val="238"/>
      </rPr>
      <t>(111+131+142 + 144)</t>
    </r>
  </si>
  <si>
    <r>
      <t xml:space="preserve">X.   UKUPNI RASHODI </t>
    </r>
    <r>
      <rPr>
        <sz val="9"/>
        <rFont val="Arial"/>
        <family val="2"/>
        <charset val="238"/>
      </rPr>
      <t>(114+137+143 + 145)</t>
    </r>
  </si>
  <si>
    <r>
      <t xml:space="preserve">XI.  DOBIT ILI GUBITAK PRIJE OPOREZIVANJA </t>
    </r>
    <r>
      <rPr>
        <sz val="9"/>
        <rFont val="Arial"/>
        <family val="2"/>
        <charset val="238"/>
      </rPr>
      <t>(146-147)</t>
    </r>
  </si>
  <si>
    <t xml:space="preserve">  1. Dobit prije oporezivanja (146-147)</t>
  </si>
  <si>
    <t xml:space="preserve">  2. Gubitak prije oporezivanja (147-146)</t>
  </si>
  <si>
    <t>XII.  POREZ NA DOBIT</t>
  </si>
  <si>
    <r>
      <t xml:space="preserve">XIII. DOBIT ILI GUBITAK RAZDOBLJA </t>
    </r>
    <r>
      <rPr>
        <sz val="9"/>
        <rFont val="Arial"/>
        <family val="2"/>
        <charset val="238"/>
      </rPr>
      <t>(148-151)</t>
    </r>
  </si>
  <si>
    <t xml:space="preserve">  1. Dobit razdoblja (149-151)</t>
  </si>
  <si>
    <t xml:space="preserve">  2. Gubitak razdoblja (151-148)</t>
  </si>
  <si>
    <t>DODATAK RDG-u (popunjava poduzetnik koji sastavlja konsolidirani financijski izvještaj)</t>
  </si>
  <si>
    <t>XIV. DOBIT ILI GUBITAK RAZDOBLJA</t>
  </si>
  <si>
    <t>1. Pripisana imateljima kapitala matice</t>
  </si>
  <si>
    <t>2. Pripisana manjinskom interesu</t>
  </si>
  <si>
    <t>IZVJEŠTAJ O OSTALOJ SVEOBUHVATNOJ DOBITI (popunjava poduzetnik obveznik primjene MSFI-a)</t>
  </si>
  <si>
    <t>I. DOBIT ILI GUBITAK RAZDOBLJA (= 152)</t>
  </si>
  <si>
    <r>
      <t xml:space="preserve">II. OSTALA SVEOBUHVATNA DOBIT/GUBITAK PRIJE POREZA </t>
    </r>
    <r>
      <rPr>
        <sz val="9"/>
        <rFont val="Arial"/>
        <family val="2"/>
        <charset val="238"/>
      </rPr>
      <t>(159 do 165)</t>
    </r>
  </si>
  <si>
    <t xml:space="preserve">    1. Tečajne razlike iz preračuna inozemnog poslovanja</t>
  </si>
  <si>
    <t xml:space="preserve">    2. Promjene revalorizacijskih rezervi dugotrajne materijalne i
         nematerijalne imovine</t>
  </si>
  <si>
    <t xml:space="preserve">    3. Dobit ili gubitak s osnove ponovnog vrednovanja financijske
         imovine raspoložive za prodaju</t>
  </si>
  <si>
    <t xml:space="preserve">    4. Dobit ili gubitak s osnove učinkovite zaštite novčanog toka</t>
  </si>
  <si>
    <t xml:space="preserve">    5. Dobit ili gubitak s osnove učinkovite zaštite neto ulaganja u inozemstvu</t>
  </si>
  <si>
    <t xml:space="preserve">    6. Udio u ostaloj sveobuhvatnoj dobiti/gubitku pridruženih poduzetnika</t>
  </si>
  <si>
    <t xml:space="preserve">    7. Aktuarski dobici/gubici po planovima definiranih primanja</t>
  </si>
  <si>
    <t>III. POREZ NA OSTALU SVEOBUHVATNU DOBIT RAZDOBLJA</t>
  </si>
  <si>
    <r>
      <t>IV. NETO OSTALA SVEOBUHVATNA DOBIT ILI GUBITAK
      RAZDOBLJA</t>
    </r>
    <r>
      <rPr>
        <sz val="9"/>
        <rFont val="Arial"/>
        <family val="2"/>
        <charset val="238"/>
      </rPr>
      <t xml:space="preserve"> (158-166)</t>
    </r>
  </si>
  <si>
    <t>V. SVEOBUHVATNA DOBIT ILI GUBITAK RAZDOBLJA (157+167)</t>
  </si>
  <si>
    <t>DODATAK Izvještaju o  ostaloj sveobuhvatnoj dobiti (popunjava poduzetnik koji sastavlja konsolidirani financijski izvještaj)</t>
  </si>
  <si>
    <t>VI. SVEOBUHVATNA DOBIT ILI GUBITAK RAZDOBLJA</t>
  </si>
  <si>
    <t>biserka,kamenar@liburnia.hr</t>
  </si>
  <si>
    <t>liburnia@liburnia.com</t>
  </si>
  <si>
    <t>www.liburnia.hr</t>
  </si>
  <si>
    <t>Cadum Giorgio</t>
  </si>
  <si>
    <r>
      <t xml:space="preserve">stanje na dan </t>
    </r>
    <r>
      <rPr>
        <b/>
        <u/>
        <sz val="10"/>
        <rFont val="Arial"/>
        <family val="2"/>
        <charset val="238"/>
      </rPr>
      <t>30.09.2018.</t>
    </r>
  </si>
  <si>
    <r>
      <t xml:space="preserve">u razdoblju </t>
    </r>
    <r>
      <rPr>
        <b/>
        <u/>
        <sz val="10"/>
        <rFont val="Arial"/>
        <family val="2"/>
        <charset val="238"/>
      </rPr>
      <t>01.01.2018.</t>
    </r>
    <r>
      <rPr>
        <b/>
        <sz val="10"/>
        <rFont val="Arial"/>
        <family val="2"/>
        <charset val="238"/>
      </rPr>
      <t xml:space="preserve">do </t>
    </r>
    <r>
      <rPr>
        <b/>
        <u/>
        <sz val="10"/>
        <rFont val="Arial"/>
        <family val="2"/>
        <charset val="238"/>
      </rPr>
      <t>30.09.2018.</t>
    </r>
  </si>
  <si>
    <r>
      <t xml:space="preserve">u razdoblju </t>
    </r>
    <r>
      <rPr>
        <b/>
        <u/>
        <sz val="10"/>
        <rFont val="Arial"/>
        <family val="2"/>
        <charset val="238"/>
      </rPr>
      <t>01.01.2018</t>
    </r>
    <r>
      <rPr>
        <b/>
        <sz val="10"/>
        <rFont val="Arial"/>
        <family val="2"/>
        <charset val="238"/>
      </rPr>
      <t xml:space="preserve">. do </t>
    </r>
    <r>
      <rPr>
        <b/>
        <u/>
        <sz val="10"/>
        <rFont val="Arial"/>
        <family val="2"/>
        <charset val="238"/>
      </rPr>
      <t>30.09.2018.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</si>
</sst>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000"/>
  </numFmts>
  <fonts count="45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588">
    <xf numFmtId="0" fontId="0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44" fillId="0" borderId="0"/>
    <xf numFmtId="0" fontId="27" fillId="0" borderId="0"/>
    <xf numFmtId="0" fontId="16" fillId="0" borderId="0"/>
    <xf numFmtId="0" fontId="44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44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16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16" fillId="0" borderId="0"/>
    <xf numFmtId="0" fontId="16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4" fillId="0" borderId="0"/>
    <xf numFmtId="0" fontId="16" fillId="0" borderId="0"/>
    <xf numFmtId="0" fontId="16" fillId="0" borderId="0"/>
    <xf numFmtId="0" fontId="4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16" fillId="0" borderId="0"/>
    <xf numFmtId="0" fontId="44" fillId="0" borderId="0"/>
    <xf numFmtId="0" fontId="16" fillId="0" borderId="0"/>
    <xf numFmtId="0" fontId="11" fillId="0" borderId="0">
      <alignment vertical="top"/>
    </xf>
    <xf numFmtId="0" fontId="16" fillId="23" borderId="7" applyNumberFormat="0" applyFont="0" applyAlignment="0" applyProtection="0"/>
    <xf numFmtId="0" fontId="27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27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27" fillId="23" borderId="7" applyNumberFormat="0" applyFont="0" applyAlignment="0" applyProtection="0"/>
    <xf numFmtId="0" fontId="16" fillId="23" borderId="7" applyNumberFormat="0" applyFont="0" applyAlignment="0" applyProtection="0"/>
    <xf numFmtId="0" fontId="27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27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27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23" borderId="7" applyNumberFormat="0" applyFont="0" applyAlignment="0" applyProtection="0"/>
    <xf numFmtId="0" fontId="27" fillId="23" borderId="7" applyNumberFormat="0" applyFont="0" applyAlignment="0" applyProtection="0"/>
    <xf numFmtId="0" fontId="16" fillId="23" borderId="7" applyNumberFormat="0" applyFont="0" applyAlignment="0" applyProtection="0"/>
    <xf numFmtId="0" fontId="27" fillId="23" borderId="7" applyNumberFormat="0" applyFont="0" applyAlignment="0" applyProtection="0"/>
    <xf numFmtId="0" fontId="16" fillId="23" borderId="7" applyNumberFormat="0" applyFont="0" applyAlignment="0" applyProtection="0"/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>
      <alignment vertical="top"/>
    </xf>
    <xf numFmtId="0" fontId="16" fillId="0" borderId="0">
      <alignment vertical="top"/>
    </xf>
    <xf numFmtId="0" fontId="44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7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11" fillId="0" borderId="0">
      <alignment vertical="top"/>
    </xf>
    <xf numFmtId="0" fontId="42" fillId="0" borderId="0">
      <alignment vertical="top"/>
    </xf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</cellStyleXfs>
  <cellXfs count="318">
    <xf numFmtId="0" fontId="0" fillId="0" borderId="0" xfId="0"/>
    <xf numFmtId="164" fontId="4" fillId="0" borderId="9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 applyProtection="1">
      <alignment vertical="center"/>
      <protection locked="0"/>
    </xf>
    <xf numFmtId="3" fontId="2" fillId="0" borderId="14" xfId="0" applyNumberFormat="1" applyFont="1" applyFill="1" applyBorder="1" applyAlignment="1" applyProtection="1">
      <alignment vertical="center"/>
      <protection locked="0"/>
    </xf>
    <xf numFmtId="3" fontId="2" fillId="0" borderId="9" xfId="0" applyNumberFormat="1" applyFont="1" applyFill="1" applyBorder="1" applyAlignment="1" applyProtection="1">
      <alignment vertical="center"/>
      <protection locked="0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0" fontId="7" fillId="0" borderId="0" xfId="3296" applyFont="1" applyAlignment="1"/>
    <xf numFmtId="0" fontId="1" fillId="0" borderId="0" xfId="3296" applyFont="1" applyAlignment="1"/>
    <xf numFmtId="0" fontId="7" fillId="0" borderId="15" xfId="3296" applyFont="1" applyFill="1" applyBorder="1" applyAlignment="1" applyProtection="1">
      <alignment horizontal="center" vertical="center"/>
      <protection locked="0" hidden="1"/>
    </xf>
    <xf numFmtId="0" fontId="4" fillId="0" borderId="0" xfId="3296" applyFont="1" applyFill="1" applyBorder="1" applyAlignment="1" applyProtection="1">
      <alignment horizontal="left" vertical="center"/>
      <protection hidden="1"/>
    </xf>
    <xf numFmtId="0" fontId="5" fillId="0" borderId="0" xfId="3296" applyFont="1" applyFill="1" applyBorder="1" applyAlignment="1" applyProtection="1">
      <alignment vertical="center"/>
      <protection hidden="1"/>
    </xf>
    <xf numFmtId="0" fontId="5" fillId="0" borderId="0" xfId="3296" applyFont="1" applyFill="1" applyBorder="1" applyAlignment="1" applyProtection="1">
      <alignment horizontal="center" vertical="center" wrapText="1"/>
      <protection hidden="1"/>
    </xf>
    <xf numFmtId="0" fontId="7" fillId="0" borderId="0" xfId="3296" applyFont="1" applyBorder="1" applyAlignment="1" applyProtection="1">
      <protection hidden="1"/>
    </xf>
    <xf numFmtId="0" fontId="14" fillId="0" borderId="0" xfId="3296" applyFont="1" applyBorder="1" applyAlignment="1" applyProtection="1">
      <alignment horizontal="right" vertical="center" wrapText="1"/>
      <protection hidden="1"/>
    </xf>
    <xf numFmtId="0" fontId="14" fillId="0" borderId="0" xfId="3296" applyNumberFormat="1" applyFont="1" applyFill="1" applyBorder="1" applyAlignment="1" applyProtection="1">
      <alignment horizontal="right" vertical="center" shrinkToFit="1"/>
      <protection locked="0" hidden="1"/>
    </xf>
    <xf numFmtId="0" fontId="14" fillId="0" borderId="0" xfId="3296" applyFont="1" applyFill="1" applyBorder="1" applyAlignment="1" applyProtection="1">
      <alignment horizontal="left" vertical="center"/>
      <protection hidden="1"/>
    </xf>
    <xf numFmtId="0" fontId="7" fillId="0" borderId="0" xfId="3296" applyFont="1" applyBorder="1" applyAlignment="1" applyProtection="1">
      <alignment horizontal="left"/>
      <protection hidden="1"/>
    </xf>
    <xf numFmtId="0" fontId="7" fillId="0" borderId="0" xfId="3296" applyFont="1" applyBorder="1" applyAlignment="1" applyProtection="1">
      <alignment vertical="top"/>
      <protection hidden="1"/>
    </xf>
    <xf numFmtId="0" fontId="7" fillId="0" borderId="0" xfId="3296" applyFont="1" applyBorder="1" applyAlignment="1" applyProtection="1">
      <alignment horizontal="right"/>
      <protection hidden="1"/>
    </xf>
    <xf numFmtId="0" fontId="4" fillId="0" borderId="0" xfId="3296" applyFont="1" applyFill="1" applyBorder="1" applyAlignment="1" applyProtection="1">
      <alignment horizontal="right" vertical="center"/>
      <protection locked="0" hidden="1"/>
    </xf>
    <xf numFmtId="0" fontId="5" fillId="0" borderId="0" xfId="3296" applyFont="1" applyBorder="1" applyAlignment="1" applyProtection="1">
      <protection hidden="1"/>
    </xf>
    <xf numFmtId="0" fontId="4" fillId="0" borderId="0" xfId="3296" applyFont="1" applyBorder="1" applyAlignment="1" applyProtection="1">
      <alignment vertical="top"/>
      <protection hidden="1"/>
    </xf>
    <xf numFmtId="0" fontId="7" fillId="0" borderId="0" xfId="3296" applyFont="1" applyFill="1" applyBorder="1" applyAlignment="1" applyProtection="1">
      <protection hidden="1"/>
    </xf>
    <xf numFmtId="0" fontId="7" fillId="0" borderId="0" xfId="3296" applyFont="1" applyBorder="1" applyAlignment="1" applyProtection="1">
      <alignment horizontal="center" vertical="center"/>
      <protection locked="0" hidden="1"/>
    </xf>
    <xf numFmtId="0" fontId="7" fillId="0" borderId="0" xfId="3296" applyFont="1" applyBorder="1" applyAlignment="1" applyProtection="1">
      <alignment vertical="top" wrapText="1"/>
      <protection hidden="1"/>
    </xf>
    <xf numFmtId="0" fontId="7" fillId="0" borderId="0" xfId="3296" applyFont="1" applyBorder="1" applyAlignment="1" applyProtection="1">
      <alignment wrapText="1"/>
      <protection hidden="1"/>
    </xf>
    <xf numFmtId="0" fontId="7" fillId="0" borderId="0" xfId="3296" applyFont="1" applyBorder="1" applyAlignment="1" applyProtection="1">
      <alignment horizontal="right" vertical="top"/>
      <protection hidden="1"/>
    </xf>
    <xf numFmtId="0" fontId="7" fillId="0" borderId="0" xfId="3296" applyFont="1" applyBorder="1" applyAlignment="1" applyProtection="1">
      <alignment horizontal="center" vertical="top"/>
      <protection hidden="1"/>
    </xf>
    <xf numFmtId="0" fontId="7" fillId="0" borderId="0" xfId="3296" applyFont="1" applyBorder="1" applyAlignment="1" applyProtection="1">
      <alignment horizontal="center"/>
      <protection hidden="1"/>
    </xf>
    <xf numFmtId="0" fontId="7" fillId="0" borderId="0" xfId="3296" applyFont="1" applyBorder="1" applyAlignment="1"/>
    <xf numFmtId="0" fontId="7" fillId="0" borderId="0" xfId="3296" applyFont="1" applyBorder="1" applyAlignment="1" applyProtection="1">
      <alignment horizontal="left" vertical="top"/>
      <protection hidden="1"/>
    </xf>
    <xf numFmtId="0" fontId="7" fillId="0" borderId="16" xfId="3296" applyFont="1" applyBorder="1" applyAlignment="1" applyProtection="1">
      <protection hidden="1"/>
    </xf>
    <xf numFmtId="0" fontId="7" fillId="0" borderId="0" xfId="3296" applyFont="1" applyBorder="1" applyAlignment="1" applyProtection="1">
      <alignment vertical="center"/>
      <protection hidden="1"/>
    </xf>
    <xf numFmtId="0" fontId="7" fillId="0" borderId="17" xfId="3296" applyFont="1" applyBorder="1" applyAlignment="1" applyProtection="1">
      <protection hidden="1"/>
    </xf>
    <xf numFmtId="0" fontId="7" fillId="0" borderId="17" xfId="3296" applyFont="1" applyBorder="1" applyAlignment="1"/>
    <xf numFmtId="0" fontId="11" fillId="0" borderId="0" xfId="3487">
      <alignment vertical="top"/>
    </xf>
    <xf numFmtId="0" fontId="11" fillId="0" borderId="0" xfId="3487" applyAlignment="1"/>
    <xf numFmtId="0" fontId="19" fillId="0" borderId="0" xfId="3487" applyFont="1" applyAlignment="1"/>
    <xf numFmtId="0" fontId="20" fillId="0" borderId="0" xfId="3487" applyFont="1" applyFill="1" applyBorder="1" applyAlignment="1">
      <alignment horizontal="center" vertical="center" wrapText="1"/>
    </xf>
    <xf numFmtId="0" fontId="21" fillId="0" borderId="0" xfId="3487" applyFont="1" applyFill="1" applyBorder="1" applyAlignment="1" applyProtection="1">
      <alignment horizontal="center" vertical="center"/>
      <protection hidden="1"/>
    </xf>
    <xf numFmtId="164" fontId="22" fillId="0" borderId="9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 applyProtection="1">
      <alignment vertical="center"/>
      <protection locked="0"/>
    </xf>
    <xf numFmtId="3" fontId="3" fillId="0" borderId="9" xfId="0" applyNumberFormat="1" applyFont="1" applyFill="1" applyBorder="1" applyAlignment="1" applyProtection="1">
      <alignment vertical="center"/>
      <protection locked="0"/>
    </xf>
    <xf numFmtId="164" fontId="22" fillId="0" borderId="14" xfId="0" applyNumberFormat="1" applyFont="1" applyFill="1" applyBorder="1" applyAlignment="1">
      <alignment horizontal="center" vertical="center"/>
    </xf>
    <xf numFmtId="164" fontId="22" fillId="0" borderId="12" xfId="0" applyNumberFormat="1" applyFont="1" applyFill="1" applyBorder="1" applyAlignment="1">
      <alignment horizontal="center" vertical="center"/>
    </xf>
    <xf numFmtId="0" fontId="15" fillId="0" borderId="0" xfId="3487" applyFont="1" applyBorder="1" applyAlignment="1" applyProtection="1">
      <alignment vertical="center"/>
      <protection hidden="1"/>
    </xf>
    <xf numFmtId="0" fontId="7" fillId="0" borderId="0" xfId="3296" applyFont="1" applyBorder="1" applyAlignment="1" applyProtection="1">
      <alignment horizontal="right" wrapText="1"/>
      <protection hidden="1"/>
    </xf>
    <xf numFmtId="0" fontId="7" fillId="0" borderId="0" xfId="3296" applyFont="1" applyBorder="1" applyAlignment="1" applyProtection="1">
      <alignment horizontal="right" vertical="center"/>
      <protection hidden="1"/>
    </xf>
    <xf numFmtId="0" fontId="0" fillId="0" borderId="0" xfId="0" applyFill="1"/>
    <xf numFmtId="3" fontId="2" fillId="0" borderId="9" xfId="0" applyNumberFormat="1" applyFont="1" applyFill="1" applyBorder="1" applyAlignment="1" applyProtection="1">
      <alignment vertical="center"/>
      <protection hidden="1"/>
    </xf>
    <xf numFmtId="0" fontId="8" fillId="0" borderId="18" xfId="0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Fill="1" applyBorder="1" applyAlignment="1" applyProtection="1">
      <alignment horizontal="center" vertical="center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8" fillId="0" borderId="20" xfId="0" applyFont="1" applyFill="1" applyBorder="1" applyAlignment="1" applyProtection="1">
      <alignment horizontal="center" vertical="center" wrapText="1"/>
      <protection hidden="1"/>
    </xf>
    <xf numFmtId="0" fontId="8" fillId="0" borderId="19" xfId="0" applyFont="1" applyFill="1" applyBorder="1" applyAlignment="1" applyProtection="1">
      <alignment horizontal="center" vertical="center" wrapText="1"/>
      <protection hidden="1"/>
    </xf>
    <xf numFmtId="3" fontId="2" fillId="0" borderId="12" xfId="0" applyNumberFormat="1" applyFont="1" applyFill="1" applyBorder="1" applyAlignment="1" applyProtection="1">
      <alignment vertical="center"/>
      <protection hidden="1"/>
    </xf>
    <xf numFmtId="3" fontId="2" fillId="0" borderId="13" xfId="0" applyNumberFormat="1" applyFont="1" applyFill="1" applyBorder="1" applyAlignment="1" applyProtection="1">
      <alignment vertical="center"/>
      <protection hidden="1"/>
    </xf>
    <xf numFmtId="3" fontId="2" fillId="0" borderId="21" xfId="0" applyNumberFormat="1" applyFont="1" applyFill="1" applyBorder="1" applyAlignment="1" applyProtection="1">
      <alignment vertical="center"/>
      <protection hidden="1"/>
    </xf>
    <xf numFmtId="0" fontId="4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6" fillId="0" borderId="0" xfId="0" applyFont="1" applyFill="1"/>
    <xf numFmtId="0" fontId="8" fillId="0" borderId="18" xfId="0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3487" applyFont="1" applyFill="1" applyAlignment="1">
      <alignment wrapText="1"/>
    </xf>
    <xf numFmtId="0" fontId="1" fillId="0" borderId="0" xfId="0" applyFont="1" applyFill="1"/>
    <xf numFmtId="14" fontId="21" fillId="0" borderId="0" xfId="3487" applyNumberFormat="1" applyFont="1" applyFill="1" applyBorder="1" applyAlignment="1" applyProtection="1">
      <alignment horizontal="center" vertical="center"/>
      <protection locked="0" hidden="1"/>
    </xf>
    <xf numFmtId="0" fontId="1" fillId="0" borderId="0" xfId="3487" applyFont="1" applyFill="1" applyBorder="1" applyAlignment="1">
      <alignment wrapText="1"/>
    </xf>
    <xf numFmtId="3" fontId="3" fillId="0" borderId="12" xfId="0" applyNumberFormat="1" applyFont="1" applyFill="1" applyBorder="1" applyAlignment="1" applyProtection="1">
      <alignment vertical="center"/>
      <protection hidden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49" fontId="23" fillId="0" borderId="19" xfId="0" applyNumberFormat="1" applyFont="1" applyFill="1" applyBorder="1" applyAlignment="1">
      <alignment horizontal="center" vertical="center" wrapText="1"/>
    </xf>
    <xf numFmtId="49" fontId="23" fillId="0" borderId="19" xfId="0" applyNumberFormat="1" applyFont="1" applyFill="1" applyBorder="1" applyAlignment="1">
      <alignment horizontal="center" vertical="center"/>
    </xf>
    <xf numFmtId="0" fontId="7" fillId="0" borderId="16" xfId="3296" applyFont="1" applyBorder="1" applyAlignment="1"/>
    <xf numFmtId="0" fontId="7" fillId="0" borderId="22" xfId="3296" applyFont="1" applyBorder="1" applyAlignment="1"/>
    <xf numFmtId="0" fontId="5" fillId="0" borderId="23" xfId="3296" applyFont="1" applyFill="1" applyBorder="1" applyAlignment="1" applyProtection="1">
      <alignment horizontal="left" vertical="center" wrapText="1"/>
      <protection hidden="1"/>
    </xf>
    <xf numFmtId="0" fontId="5" fillId="0" borderId="15" xfId="3296" applyFont="1" applyFill="1" applyBorder="1" applyAlignment="1" applyProtection="1">
      <alignment vertical="center"/>
      <protection hidden="1"/>
    </xf>
    <xf numFmtId="0" fontId="7" fillId="0" borderId="23" xfId="3296" applyFont="1" applyBorder="1" applyAlignment="1" applyProtection="1">
      <alignment horizontal="left" vertical="center" wrapText="1"/>
      <protection hidden="1"/>
    </xf>
    <xf numFmtId="0" fontId="7" fillId="0" borderId="15" xfId="3296" applyFont="1" applyBorder="1" applyAlignment="1" applyProtection="1">
      <protection hidden="1"/>
    </xf>
    <xf numFmtId="0" fontId="14" fillId="0" borderId="0" xfId="3296" applyFont="1" applyBorder="1" applyAlignment="1" applyProtection="1">
      <alignment horizontal="right"/>
      <protection hidden="1"/>
    </xf>
    <xf numFmtId="0" fontId="7" fillId="0" borderId="23" xfId="3296" applyFont="1" applyFill="1" applyBorder="1" applyAlignment="1" applyProtection="1">
      <protection hidden="1"/>
    </xf>
    <xf numFmtId="0" fontId="7" fillId="0" borderId="23" xfId="3296" applyFont="1" applyBorder="1" applyAlignment="1" applyProtection="1">
      <alignment wrapText="1"/>
      <protection hidden="1"/>
    </xf>
    <xf numFmtId="0" fontId="7" fillId="0" borderId="15" xfId="3296" applyFont="1" applyBorder="1" applyAlignment="1" applyProtection="1">
      <alignment horizontal="right"/>
      <protection hidden="1"/>
    </xf>
    <xf numFmtId="0" fontId="7" fillId="0" borderId="23" xfId="3296" applyFont="1" applyBorder="1" applyAlignment="1" applyProtection="1">
      <protection hidden="1"/>
    </xf>
    <xf numFmtId="0" fontId="7" fillId="0" borderId="15" xfId="3296" applyFont="1" applyBorder="1" applyAlignment="1" applyProtection="1">
      <alignment horizontal="right" wrapText="1"/>
      <protection hidden="1"/>
    </xf>
    <xf numFmtId="0" fontId="4" fillId="0" borderId="23" xfId="3296" applyFont="1" applyFill="1" applyBorder="1" applyAlignment="1" applyProtection="1">
      <alignment horizontal="right" vertical="center"/>
      <protection locked="0" hidden="1"/>
    </xf>
    <xf numFmtId="0" fontId="7" fillId="0" borderId="23" xfId="3296" applyFont="1" applyBorder="1" applyAlignment="1" applyProtection="1">
      <alignment vertical="top"/>
      <protection hidden="1"/>
    </xf>
    <xf numFmtId="0" fontId="7" fillId="0" borderId="23" xfId="3296" applyFont="1" applyBorder="1" applyAlignment="1" applyProtection="1">
      <alignment horizontal="left" vertical="top" wrapText="1"/>
      <protection hidden="1"/>
    </xf>
    <xf numFmtId="0" fontId="7" fillId="0" borderId="15" xfId="3296" applyFont="1" applyBorder="1" applyAlignment="1"/>
    <xf numFmtId="0" fontId="7" fillId="0" borderId="23" xfId="3296" applyFont="1" applyBorder="1" applyAlignment="1" applyProtection="1">
      <alignment horizontal="left" vertical="top" indent="2"/>
      <protection hidden="1"/>
    </xf>
    <xf numFmtId="0" fontId="7" fillId="0" borderId="23" xfId="3296" applyFont="1" applyBorder="1" applyAlignment="1" applyProtection="1">
      <alignment horizontal="left" vertical="top" wrapText="1" indent="2"/>
      <protection hidden="1"/>
    </xf>
    <xf numFmtId="0" fontId="7" fillId="0" borderId="15" xfId="3296" applyFont="1" applyBorder="1" applyAlignment="1" applyProtection="1">
      <alignment horizontal="right" vertical="top"/>
      <protection hidden="1"/>
    </xf>
    <xf numFmtId="49" fontId="4" fillId="0" borderId="23" xfId="3296" applyNumberFormat="1" applyFont="1" applyBorder="1" applyAlignment="1" applyProtection="1">
      <alignment horizontal="center" vertical="center"/>
      <protection locked="0" hidden="1"/>
    </xf>
    <xf numFmtId="0" fontId="7" fillId="0" borderId="15" xfId="3296" applyFont="1" applyBorder="1" applyAlignment="1" applyProtection="1">
      <alignment horizontal="left" vertical="top"/>
      <protection hidden="1"/>
    </xf>
    <xf numFmtId="0" fontId="7" fillId="0" borderId="23" xfId="3296" applyFont="1" applyBorder="1" applyAlignment="1" applyProtection="1">
      <alignment horizontal="left"/>
      <protection hidden="1"/>
    </xf>
    <xf numFmtId="0" fontId="7" fillId="0" borderId="22" xfId="3296" applyFont="1" applyBorder="1" applyAlignment="1" applyProtection="1">
      <protection hidden="1"/>
    </xf>
    <xf numFmtId="0" fontId="7" fillId="0" borderId="15" xfId="3296" applyFont="1" applyBorder="1" applyAlignment="1" applyProtection="1">
      <alignment horizontal="left"/>
      <protection hidden="1"/>
    </xf>
    <xf numFmtId="0" fontId="7" fillId="0" borderId="23" xfId="3296" applyFont="1" applyFill="1" applyBorder="1" applyAlignment="1" applyProtection="1">
      <alignment vertical="center"/>
      <protection hidden="1"/>
    </xf>
    <xf numFmtId="0" fontId="15" fillId="0" borderId="23" xfId="3487" applyFont="1" applyFill="1" applyBorder="1" applyAlignment="1" applyProtection="1">
      <alignment vertical="center"/>
      <protection hidden="1"/>
    </xf>
    <xf numFmtId="0" fontId="15" fillId="0" borderId="0" xfId="3487" applyFont="1" applyBorder="1" applyAlignment="1" applyProtection="1">
      <alignment horizontal="left"/>
      <protection hidden="1"/>
    </xf>
    <xf numFmtId="0" fontId="11" fillId="0" borderId="0" xfId="3487" applyBorder="1" applyAlignment="1"/>
    <xf numFmtId="0" fontId="11" fillId="0" borderId="23" xfId="3487" applyBorder="1" applyAlignment="1"/>
    <xf numFmtId="0" fontId="4" fillId="0" borderId="15" xfId="3296" applyFont="1" applyBorder="1" applyAlignment="1" applyProtection="1">
      <alignment vertical="center"/>
      <protection hidden="1"/>
    </xf>
    <xf numFmtId="0" fontId="7" fillId="0" borderId="24" xfId="3296" applyFont="1" applyBorder="1" applyAlignment="1" applyProtection="1">
      <protection hidden="1"/>
    </xf>
    <xf numFmtId="0" fontId="7" fillId="0" borderId="25" xfId="3296" applyFont="1" applyFill="1" applyBorder="1" applyAlignment="1" applyProtection="1">
      <alignment horizontal="right" vertical="top" wrapText="1"/>
      <protection hidden="1"/>
    </xf>
    <xf numFmtId="0" fontId="7" fillId="0" borderId="26" xfId="3296" applyFont="1" applyFill="1" applyBorder="1" applyAlignment="1" applyProtection="1">
      <alignment horizontal="right" vertical="top" wrapText="1"/>
      <protection hidden="1"/>
    </xf>
    <xf numFmtId="0" fontId="7" fillId="0" borderId="26" xfId="3296" applyFont="1" applyFill="1" applyBorder="1" applyAlignment="1" applyProtection="1">
      <protection hidden="1"/>
    </xf>
    <xf numFmtId="0" fontId="7" fillId="0" borderId="27" xfId="3296" applyFont="1" applyFill="1" applyBorder="1" applyAlignment="1" applyProtection="1">
      <protection hidden="1"/>
    </xf>
    <xf numFmtId="14" fontId="4" fillId="0" borderId="19" xfId="3296" applyNumberFormat="1" applyFont="1" applyFill="1" applyBorder="1" applyAlignment="1" applyProtection="1">
      <alignment horizontal="center" vertical="center"/>
      <protection locked="0" hidden="1"/>
    </xf>
    <xf numFmtId="0" fontId="4" fillId="0" borderId="18" xfId="3296" applyFont="1" applyFill="1" applyBorder="1" applyAlignment="1" applyProtection="1">
      <alignment horizontal="center" vertical="center"/>
      <protection locked="0" hidden="1"/>
    </xf>
    <xf numFmtId="49" fontId="4" fillId="0" borderId="18" xfId="3296" applyNumberFormat="1" applyFont="1" applyFill="1" applyBorder="1" applyAlignment="1" applyProtection="1">
      <alignment horizontal="right" vertical="center"/>
      <protection locked="0" hidden="1"/>
    </xf>
    <xf numFmtId="0" fontId="4" fillId="0" borderId="15" xfId="3296" applyFont="1" applyFill="1" applyBorder="1" applyAlignment="1" applyProtection="1">
      <alignment horizontal="right" vertical="center"/>
      <protection locked="0" hidden="1"/>
    </xf>
    <xf numFmtId="0" fontId="7" fillId="0" borderId="0" xfId="3296" applyFont="1" applyFill="1" applyBorder="1" applyAlignment="1"/>
    <xf numFmtId="49" fontId="4" fillId="0" borderId="0" xfId="3296" applyNumberFormat="1" applyFont="1" applyFill="1" applyBorder="1" applyAlignment="1" applyProtection="1">
      <alignment horizontal="center" vertical="center"/>
      <protection locked="0" hidden="1"/>
    </xf>
    <xf numFmtId="3" fontId="0" fillId="0" borderId="0" xfId="0" applyNumberFormat="1" applyFill="1"/>
    <xf numFmtId="3" fontId="1" fillId="0" borderId="0" xfId="0" applyNumberFormat="1" applyFont="1" applyFill="1"/>
    <xf numFmtId="0" fontId="2" fillId="0" borderId="0" xfId="0" applyFont="1" applyFill="1" applyBorder="1" applyAlignment="1">
      <alignment vertical="center"/>
    </xf>
    <xf numFmtId="3" fontId="2" fillId="24" borderId="9" xfId="0" applyNumberFormat="1" applyFont="1" applyFill="1" applyBorder="1" applyAlignment="1" applyProtection="1">
      <alignment vertical="center"/>
      <protection hidden="1"/>
    </xf>
    <xf numFmtId="3" fontId="2" fillId="24" borderId="14" xfId="0" applyNumberFormat="1" applyFont="1" applyFill="1" applyBorder="1" applyAlignment="1" applyProtection="1">
      <alignment vertical="center"/>
      <protection hidden="1"/>
    </xf>
    <xf numFmtId="0" fontId="8" fillId="25" borderId="28" xfId="0" applyFont="1" applyFill="1" applyBorder="1" applyAlignment="1" applyProtection="1">
      <alignment horizontal="center" vertical="center" wrapText="1"/>
      <protection hidden="1"/>
    </xf>
    <xf numFmtId="0" fontId="8" fillId="25" borderId="29" xfId="0" applyFont="1" applyFill="1" applyBorder="1" applyAlignment="1" applyProtection="1">
      <alignment horizontal="center" vertical="center" wrapText="1"/>
      <protection hidden="1"/>
    </xf>
    <xf numFmtId="0" fontId="9" fillId="24" borderId="30" xfId="0" applyFont="1" applyFill="1" applyBorder="1" applyAlignment="1" applyProtection="1">
      <alignment vertical="center" wrapText="1"/>
      <protection hidden="1"/>
    </xf>
    <xf numFmtId="0" fontId="16" fillId="26" borderId="27" xfId="0" applyFont="1" applyFill="1" applyBorder="1" applyAlignment="1">
      <alignment horizontal="left" vertical="center" wrapText="1"/>
    </xf>
    <xf numFmtId="0" fontId="16" fillId="26" borderId="3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6" fillId="26" borderId="30" xfId="0" applyFont="1" applyFill="1" applyBorder="1" applyAlignment="1">
      <alignment horizontal="left" vertical="center" wrapText="1"/>
    </xf>
    <xf numFmtId="0" fontId="16" fillId="0" borderId="31" xfId="0" applyFont="1" applyBorder="1" applyAlignment="1">
      <alignment vertical="center"/>
    </xf>
    <xf numFmtId="1" fontId="4" fillId="24" borderId="18" xfId="3296" applyNumberFormat="1" applyFont="1" applyFill="1" applyBorder="1" applyAlignment="1" applyProtection="1">
      <alignment horizontal="center" vertical="center"/>
      <protection locked="0" hidden="1"/>
    </xf>
    <xf numFmtId="3" fontId="2" fillId="24" borderId="9" xfId="2351" applyNumberFormat="1" applyFont="1" applyFill="1" applyBorder="1" applyAlignment="1" applyProtection="1">
      <alignment vertical="center"/>
      <protection hidden="1"/>
    </xf>
    <xf numFmtId="3" fontId="2" fillId="0" borderId="9" xfId="2351" applyNumberFormat="1" applyFont="1" applyFill="1" applyBorder="1" applyAlignment="1" applyProtection="1">
      <alignment vertical="center"/>
      <protection locked="0"/>
    </xf>
    <xf numFmtId="3" fontId="2" fillId="0" borderId="12" xfId="2351" applyNumberFormat="1" applyFont="1" applyFill="1" applyBorder="1" applyAlignment="1" applyProtection="1">
      <alignment vertical="center"/>
      <protection locked="0"/>
    </xf>
    <xf numFmtId="3" fontId="2" fillId="24" borderId="14" xfId="2351" applyNumberFormat="1" applyFont="1" applyFill="1" applyBorder="1" applyAlignment="1" applyProtection="1">
      <alignment vertical="center"/>
      <protection hidden="1"/>
    </xf>
    <xf numFmtId="3" fontId="2" fillId="24" borderId="13" xfId="2351" applyNumberFormat="1" applyFont="1" applyFill="1" applyBorder="1" applyAlignment="1" applyProtection="1">
      <alignment vertical="center"/>
      <protection hidden="1"/>
    </xf>
    <xf numFmtId="3" fontId="2" fillId="24" borderId="21" xfId="2351" applyNumberFormat="1" applyFont="1" applyFill="1" applyBorder="1" applyAlignment="1" applyProtection="1">
      <alignment vertical="center"/>
      <protection hidden="1"/>
    </xf>
    <xf numFmtId="3" fontId="2" fillId="24" borderId="12" xfId="2351" applyNumberFormat="1" applyFont="1" applyFill="1" applyBorder="1" applyAlignment="1" applyProtection="1">
      <alignment vertical="center"/>
      <protection hidden="1"/>
    </xf>
    <xf numFmtId="0" fontId="4" fillId="24" borderId="25" xfId="3296" applyFont="1" applyFill="1" applyBorder="1" applyAlignment="1" applyProtection="1">
      <alignment horizontal="left" vertical="center"/>
      <protection locked="0" hidden="1"/>
    </xf>
    <xf numFmtId="0" fontId="7" fillId="0" borderId="26" xfId="3296" applyFont="1" applyBorder="1" applyAlignment="1">
      <alignment horizontal="left"/>
    </xf>
    <xf numFmtId="0" fontId="7" fillId="0" borderId="27" xfId="3296" applyFont="1" applyBorder="1" applyAlignment="1">
      <alignment horizontal="left"/>
    </xf>
    <xf numFmtId="0" fontId="6" fillId="24" borderId="25" xfId="2147" applyFill="1" applyBorder="1" applyAlignment="1" applyProtection="1">
      <protection locked="0" hidden="1"/>
    </xf>
    <xf numFmtId="0" fontId="4" fillId="0" borderId="26" xfId="3296" applyFont="1" applyBorder="1" applyAlignment="1" applyProtection="1">
      <protection locked="0" hidden="1"/>
    </xf>
    <xf numFmtId="0" fontId="4" fillId="0" borderId="27" xfId="3296" applyFont="1" applyBorder="1" applyAlignment="1" applyProtection="1">
      <protection locked="0" hidden="1"/>
    </xf>
    <xf numFmtId="0" fontId="4" fillId="24" borderId="25" xfId="3296" applyFont="1" applyFill="1" applyBorder="1" applyAlignment="1" applyProtection="1">
      <alignment vertical="center"/>
      <protection locked="0" hidden="1"/>
    </xf>
    <xf numFmtId="0" fontId="4" fillId="24" borderId="27" xfId="3296" applyFont="1" applyFill="1" applyBorder="1" applyAlignment="1" applyProtection="1">
      <alignment horizontal="left" vertical="center"/>
      <protection locked="0" hidden="1"/>
    </xf>
    <xf numFmtId="0" fontId="4" fillId="24" borderId="26" xfId="3296" applyFont="1" applyFill="1" applyBorder="1" applyAlignment="1" applyProtection="1">
      <alignment horizontal="left" vertical="center"/>
      <protection locked="0" hidden="1"/>
    </xf>
    <xf numFmtId="0" fontId="4" fillId="24" borderId="27" xfId="3296" applyFont="1" applyFill="1" applyBorder="1" applyAlignment="1" applyProtection="1">
      <alignment vertical="center"/>
      <protection locked="0" hidden="1"/>
    </xf>
    <xf numFmtId="0" fontId="4" fillId="24" borderId="26" xfId="3296" applyFont="1" applyFill="1" applyBorder="1" applyAlignment="1" applyProtection="1">
      <alignment vertical="center"/>
      <protection locked="0" hidden="1"/>
    </xf>
    <xf numFmtId="0" fontId="16" fillId="0" borderId="32" xfId="0" applyFont="1" applyFill="1" applyBorder="1" applyAlignment="1">
      <alignment vertical="center"/>
    </xf>
    <xf numFmtId="0" fontId="8" fillId="0" borderId="19" xfId="0" applyFont="1" applyFill="1" applyBorder="1" applyAlignment="1" applyProtection="1">
      <alignment horizontal="center" vertical="center"/>
      <protection hidden="1"/>
    </xf>
    <xf numFmtId="0" fontId="0" fillId="0" borderId="32" xfId="0" applyFill="1" applyBorder="1"/>
    <xf numFmtId="164" fontId="4" fillId="0" borderId="14" xfId="0" applyNumberFormat="1" applyFont="1" applyFill="1" applyBorder="1" applyAlignment="1">
      <alignment horizontal="center" vertical="center"/>
    </xf>
    <xf numFmtId="3" fontId="4" fillId="0" borderId="18" xfId="3296" applyNumberFormat="1" applyFont="1" applyFill="1" applyBorder="1" applyAlignment="1" applyProtection="1">
      <alignment horizontal="right" vertical="center"/>
      <protection locked="0" hidden="1"/>
    </xf>
    <xf numFmtId="0" fontId="7" fillId="0" borderId="26" xfId="3296" applyFont="1" applyFill="1" applyBorder="1" applyAlignment="1" applyProtection="1">
      <alignment horizontal="center" vertical="top"/>
      <protection hidden="1"/>
    </xf>
    <xf numFmtId="0" fontId="7" fillId="0" borderId="26" xfId="3296" applyFont="1" applyFill="1" applyBorder="1" applyAlignment="1" applyProtection="1">
      <alignment horizontal="center"/>
      <protection hidden="1"/>
    </xf>
    <xf numFmtId="0" fontId="7" fillId="0" borderId="15" xfId="3296" applyFont="1" applyBorder="1" applyAlignment="1" applyProtection="1">
      <alignment horizontal="right" vertical="center" wrapText="1"/>
      <protection hidden="1"/>
    </xf>
    <xf numFmtId="0" fontId="7" fillId="0" borderId="23" xfId="3296" applyFont="1" applyBorder="1" applyAlignment="1" applyProtection="1">
      <alignment horizontal="right" wrapText="1"/>
      <protection hidden="1"/>
    </xf>
    <xf numFmtId="49" fontId="6" fillId="0" borderId="25" xfId="2147" applyNumberFormat="1" applyFill="1" applyBorder="1" applyAlignment="1" applyProtection="1">
      <alignment horizontal="left" vertical="center"/>
      <protection locked="0" hidden="1"/>
    </xf>
    <xf numFmtId="49" fontId="4" fillId="0" borderId="26" xfId="3296" applyNumberFormat="1" applyFont="1" applyFill="1" applyBorder="1" applyAlignment="1" applyProtection="1">
      <alignment horizontal="left" vertical="center"/>
      <protection locked="0" hidden="1"/>
    </xf>
    <xf numFmtId="49" fontId="4" fillId="0" borderId="27" xfId="3296" applyNumberFormat="1" applyFont="1" applyFill="1" applyBorder="1" applyAlignment="1" applyProtection="1">
      <alignment horizontal="left" vertical="center"/>
      <protection locked="0" hidden="1"/>
    </xf>
    <xf numFmtId="0" fontId="7" fillId="0" borderId="15" xfId="3296" applyFont="1" applyBorder="1" applyAlignment="1" applyProtection="1">
      <alignment horizontal="right" vertical="center"/>
      <protection hidden="1"/>
    </xf>
    <xf numFmtId="0" fontId="7" fillId="0" borderId="23" xfId="3296" applyFont="1" applyBorder="1" applyAlignment="1" applyProtection="1">
      <alignment horizontal="right"/>
      <protection hidden="1"/>
    </xf>
    <xf numFmtId="49" fontId="4" fillId="0" borderId="25" xfId="3296" applyNumberFormat="1" applyFont="1" applyFill="1" applyBorder="1" applyAlignment="1" applyProtection="1">
      <alignment horizontal="left" vertical="center"/>
      <protection locked="0" hidden="1"/>
    </xf>
    <xf numFmtId="0" fontId="7" fillId="0" borderId="27" xfId="3296" applyFont="1" applyFill="1" applyBorder="1" applyAlignment="1">
      <alignment horizontal="left" vertical="center"/>
    </xf>
    <xf numFmtId="0" fontId="24" fillId="0" borderId="0" xfId="3487" applyFont="1" applyBorder="1" applyAlignment="1" applyProtection="1">
      <alignment horizontal="left"/>
      <protection hidden="1"/>
    </xf>
    <xf numFmtId="0" fontId="25" fillId="0" borderId="0" xfId="3487" applyFont="1" applyBorder="1" applyAlignment="1"/>
    <xf numFmtId="0" fontId="15" fillId="0" borderId="0" xfId="3487" applyFont="1" applyBorder="1" applyAlignment="1" applyProtection="1">
      <alignment horizontal="left"/>
      <protection hidden="1"/>
    </xf>
    <xf numFmtId="0" fontId="11" fillId="0" borderId="0" xfId="3487" applyBorder="1" applyAlignment="1"/>
    <xf numFmtId="0" fontId="11" fillId="0" borderId="23" xfId="3487" applyBorder="1" applyAlignment="1"/>
    <xf numFmtId="0" fontId="12" fillId="0" borderId="33" xfId="3296" applyFont="1" applyBorder="1" applyAlignment="1"/>
    <xf numFmtId="0" fontId="12" fillId="0" borderId="16" xfId="3296" applyFont="1" applyBorder="1" applyAlignment="1"/>
    <xf numFmtId="0" fontId="7" fillId="0" borderId="0" xfId="3296" applyFont="1" applyBorder="1" applyAlignment="1" applyProtection="1">
      <alignment vertical="center"/>
      <protection hidden="1"/>
    </xf>
    <xf numFmtId="0" fontId="7" fillId="0" borderId="34" xfId="3296" applyFont="1" applyBorder="1" applyAlignment="1" applyProtection="1">
      <alignment horizontal="center" vertical="top"/>
      <protection hidden="1"/>
    </xf>
    <xf numFmtId="0" fontId="7" fillId="0" borderId="34" xfId="3296" applyFont="1" applyBorder="1" applyAlignment="1">
      <alignment horizontal="center"/>
    </xf>
    <xf numFmtId="0" fontId="7" fillId="0" borderId="35" xfId="3296" applyFont="1" applyBorder="1" applyAlignment="1"/>
    <xf numFmtId="49" fontId="4" fillId="0" borderId="25" xfId="3296" applyNumberFormat="1" applyFont="1" applyFill="1" applyBorder="1" applyAlignment="1" applyProtection="1">
      <alignment horizontal="center" vertical="center"/>
      <protection locked="0" hidden="1"/>
    </xf>
    <xf numFmtId="49" fontId="4" fillId="0" borderId="27" xfId="3296" applyNumberFormat="1" applyFont="1" applyFill="1" applyBorder="1" applyAlignment="1" applyProtection="1">
      <alignment horizontal="center" vertical="center"/>
      <protection locked="0" hidden="1"/>
    </xf>
    <xf numFmtId="0" fontId="4" fillId="0" borderId="25" xfId="3296" applyFont="1" applyFill="1" applyBorder="1" applyAlignment="1" applyProtection="1">
      <alignment horizontal="left" vertical="center"/>
      <protection locked="0" hidden="1"/>
    </xf>
    <xf numFmtId="0" fontId="7" fillId="0" borderId="26" xfId="3296" applyFont="1" applyFill="1" applyBorder="1" applyAlignment="1"/>
    <xf numFmtId="0" fontId="7" fillId="0" borderId="27" xfId="3296" applyFont="1" applyFill="1" applyBorder="1" applyAlignment="1"/>
    <xf numFmtId="0" fontId="7" fillId="0" borderId="0" xfId="3296" applyFont="1" applyBorder="1" applyAlignment="1" applyProtection="1">
      <alignment horizontal="center" vertical="top"/>
      <protection hidden="1"/>
    </xf>
    <xf numFmtId="0" fontId="7" fillId="0" borderId="0" xfId="3296" applyFont="1" applyBorder="1" applyAlignment="1" applyProtection="1">
      <alignment horizontal="center"/>
      <protection hidden="1"/>
    </xf>
    <xf numFmtId="0" fontId="7" fillId="0" borderId="16" xfId="3296" applyFont="1" applyBorder="1" applyAlignment="1" applyProtection="1">
      <alignment horizontal="center"/>
      <protection hidden="1"/>
    </xf>
    <xf numFmtId="0" fontId="4" fillId="0" borderId="26" xfId="3296" applyFont="1" applyFill="1" applyBorder="1" applyAlignment="1" applyProtection="1">
      <alignment horizontal="left" vertical="center"/>
      <protection locked="0" hidden="1"/>
    </xf>
    <xf numFmtId="0" fontId="4" fillId="0" borderId="27" xfId="3296" applyFont="1" applyFill="1" applyBorder="1" applyAlignment="1" applyProtection="1">
      <alignment horizontal="left" vertical="center"/>
      <protection locked="0" hidden="1"/>
    </xf>
    <xf numFmtId="0" fontId="4" fillId="0" borderId="25" xfId="3296" applyFont="1" applyFill="1" applyBorder="1" applyAlignment="1" applyProtection="1">
      <alignment horizontal="right" vertical="center"/>
      <protection locked="0" hidden="1"/>
    </xf>
    <xf numFmtId="0" fontId="7" fillId="0" borderId="0" xfId="3296" applyFont="1" applyBorder="1" applyAlignment="1" applyProtection="1">
      <alignment vertical="top" wrapText="1"/>
      <protection hidden="1"/>
    </xf>
    <xf numFmtId="0" fontId="7" fillId="0" borderId="0" xfId="3296" applyFont="1" applyBorder="1" applyAlignment="1" applyProtection="1">
      <alignment wrapText="1"/>
      <protection hidden="1"/>
    </xf>
    <xf numFmtId="0" fontId="7" fillId="0" borderId="0" xfId="3296" applyFont="1" applyBorder="1" applyAlignment="1" applyProtection="1">
      <alignment horizontal="right" vertical="center"/>
      <protection hidden="1"/>
    </xf>
    <xf numFmtId="0" fontId="5" fillId="0" borderId="15" xfId="3296" applyFont="1" applyBorder="1" applyAlignment="1" applyProtection="1">
      <alignment horizontal="center" vertical="center"/>
      <protection hidden="1"/>
    </xf>
    <xf numFmtId="0" fontId="5" fillId="0" borderId="0" xfId="3296" applyFont="1" applyBorder="1" applyAlignment="1">
      <alignment horizontal="center" vertical="center"/>
    </xf>
    <xf numFmtId="0" fontId="5" fillId="0" borderId="0" xfId="3296" applyFont="1" applyBorder="1" applyAlignment="1">
      <alignment horizontal="center"/>
    </xf>
    <xf numFmtId="0" fontId="7" fillId="0" borderId="0" xfId="3296" applyFont="1" applyBorder="1" applyAlignment="1">
      <alignment horizontal="center" vertical="center"/>
    </xf>
    <xf numFmtId="0" fontId="7" fillId="0" borderId="0" xfId="3296" applyFont="1" applyBorder="1" applyAlignment="1">
      <alignment vertical="center"/>
    </xf>
    <xf numFmtId="0" fontId="7" fillId="0" borderId="0" xfId="3296" applyFont="1" applyBorder="1" applyAlignment="1">
      <alignment horizontal="center"/>
    </xf>
    <xf numFmtId="0" fontId="7" fillId="0" borderId="23" xfId="3296" applyFont="1" applyBorder="1" applyAlignment="1">
      <alignment horizontal="center"/>
    </xf>
    <xf numFmtId="0" fontId="6" fillId="0" borderId="25" xfId="2147" applyFill="1" applyBorder="1" applyAlignment="1" applyProtection="1">
      <protection locked="0" hidden="1"/>
    </xf>
    <xf numFmtId="0" fontId="4" fillId="0" borderId="26" xfId="3296" applyFont="1" applyFill="1" applyBorder="1" applyAlignment="1" applyProtection="1">
      <protection locked="0" hidden="1"/>
    </xf>
    <xf numFmtId="0" fontId="4" fillId="0" borderId="27" xfId="3296" applyFont="1" applyFill="1" applyBorder="1" applyAlignment="1" applyProtection="1">
      <protection locked="0" hidden="1"/>
    </xf>
    <xf numFmtId="0" fontId="7" fillId="0" borderId="0" xfId="3296" applyFont="1" applyBorder="1" applyAlignment="1" applyProtection="1">
      <alignment horizontal="right"/>
      <protection hidden="1"/>
    </xf>
    <xf numFmtId="1" fontId="4" fillId="24" borderId="25" xfId="3296" applyNumberFormat="1" applyFont="1" applyFill="1" applyBorder="1" applyAlignment="1" applyProtection="1">
      <alignment horizontal="center" vertical="center"/>
      <protection locked="0" hidden="1"/>
    </xf>
    <xf numFmtId="1" fontId="4" fillId="24" borderId="27" xfId="3296" applyNumberFormat="1" applyFont="1" applyFill="1" applyBorder="1" applyAlignment="1" applyProtection="1">
      <alignment horizontal="center" vertical="center"/>
      <protection locked="0" hidden="1"/>
    </xf>
    <xf numFmtId="0" fontId="7" fillId="0" borderId="0" xfId="3296" applyFont="1" applyBorder="1" applyAlignment="1" applyProtection="1">
      <alignment horizontal="right" wrapText="1"/>
      <protection hidden="1"/>
    </xf>
    <xf numFmtId="0" fontId="7" fillId="0" borderId="15" xfId="3296" applyFont="1" applyBorder="1" applyAlignment="1" applyProtection="1">
      <alignment horizontal="right" wrapText="1"/>
      <protection hidden="1"/>
    </xf>
    <xf numFmtId="0" fontId="4" fillId="0" borderId="15" xfId="3296" applyFont="1" applyFill="1" applyBorder="1" applyAlignment="1" applyProtection="1">
      <alignment horizontal="left" vertical="center" wrapText="1"/>
      <protection hidden="1"/>
    </xf>
    <xf numFmtId="0" fontId="4" fillId="0" borderId="0" xfId="3296" applyFont="1" applyFill="1" applyBorder="1" applyAlignment="1" applyProtection="1">
      <alignment horizontal="left" vertical="center" wrapText="1"/>
      <protection hidden="1"/>
    </xf>
    <xf numFmtId="0" fontId="4" fillId="0" borderId="23" xfId="3296" applyFont="1" applyFill="1" applyBorder="1" applyAlignment="1" applyProtection="1">
      <alignment horizontal="left" vertical="center" wrapText="1"/>
      <protection hidden="1"/>
    </xf>
    <xf numFmtId="0" fontId="13" fillId="0" borderId="15" xfId="3296" applyFont="1" applyBorder="1" applyAlignment="1" applyProtection="1">
      <alignment horizontal="center" vertical="center" wrapText="1"/>
      <protection hidden="1"/>
    </xf>
    <xf numFmtId="0" fontId="13" fillId="0" borderId="0" xfId="3296" applyFont="1" applyBorder="1" applyAlignment="1" applyProtection="1">
      <alignment horizontal="center" vertical="center" wrapText="1"/>
      <protection hidden="1"/>
    </xf>
    <xf numFmtId="0" fontId="13" fillId="0" borderId="23" xfId="3296" applyFont="1" applyBorder="1" applyAlignment="1" applyProtection="1">
      <alignment horizontal="center" vertical="center" wrapText="1"/>
      <protection hidden="1"/>
    </xf>
    <xf numFmtId="0" fontId="3" fillId="0" borderId="15" xfId="3296" applyFont="1" applyBorder="1" applyAlignment="1" applyProtection="1">
      <alignment horizontal="right" vertical="center" wrapText="1"/>
      <protection hidden="1"/>
    </xf>
    <xf numFmtId="0" fontId="3" fillId="0" borderId="23" xfId="3296" applyFont="1" applyBorder="1" applyAlignment="1" applyProtection="1">
      <alignment horizontal="right" wrapText="1"/>
      <protection hidden="1"/>
    </xf>
    <xf numFmtId="49" fontId="4" fillId="24" borderId="25" xfId="3296" applyNumberFormat="1" applyFont="1" applyFill="1" applyBorder="1" applyAlignment="1" applyProtection="1">
      <alignment horizontal="center" vertical="center"/>
      <protection locked="0" hidden="1"/>
    </xf>
    <xf numFmtId="49" fontId="4" fillId="24" borderId="27" xfId="3296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25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26" xfId="0" applyFont="1" applyFill="1" applyBorder="1" applyAlignment="1" applyProtection="1">
      <alignment horizontal="center" vertical="top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39" xfId="0" applyFont="1" applyFill="1" applyBorder="1" applyAlignment="1" applyProtection="1">
      <alignment horizontal="center" vertical="center" wrapText="1"/>
      <protection hidden="1"/>
    </xf>
    <xf numFmtId="0" fontId="4" fillId="0" borderId="30" xfId="0" applyFont="1" applyFill="1" applyBorder="1" applyAlignment="1" applyProtection="1">
      <alignment horizontal="center" vertical="center" wrapText="1"/>
      <protection hidden="1"/>
    </xf>
    <xf numFmtId="0" fontId="9" fillId="24" borderId="20" xfId="2351" applyFont="1" applyFill="1" applyBorder="1" applyAlignment="1" applyProtection="1">
      <alignment vertical="center" wrapText="1"/>
      <protection hidden="1"/>
    </xf>
    <xf numFmtId="0" fontId="9" fillId="24" borderId="39" xfId="2351" applyFont="1" applyFill="1" applyBorder="1" applyAlignment="1" applyProtection="1">
      <alignment vertical="center" wrapText="1"/>
      <protection hidden="1"/>
    </xf>
    <xf numFmtId="0" fontId="9" fillId="24" borderId="30" xfId="2351" applyFont="1" applyFill="1" applyBorder="1" applyAlignment="1" applyProtection="1">
      <alignment vertical="center" wrapText="1"/>
      <protection hidden="1"/>
    </xf>
    <xf numFmtId="0" fontId="5" fillId="0" borderId="13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16" fillId="0" borderId="3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37" xfId="0" applyFont="1" applyFill="1" applyBorder="1" applyAlignment="1">
      <alignment horizontal="left" vertical="center" wrapText="1" indent="1"/>
    </xf>
    <xf numFmtId="0" fontId="5" fillId="0" borderId="38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4" fillId="0" borderId="42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16" fillId="0" borderId="39" xfId="0" applyFont="1" applyFill="1" applyBorder="1" applyAlignment="1">
      <alignment horizontal="left" vertical="center" wrapText="1"/>
    </xf>
    <xf numFmtId="0" fontId="16" fillId="0" borderId="30" xfId="0" applyFont="1" applyFill="1" applyBorder="1" applyAlignment="1">
      <alignment horizontal="left" vertical="center" wrapText="1"/>
    </xf>
    <xf numFmtId="0" fontId="16" fillId="0" borderId="32" xfId="0" applyFont="1" applyFill="1" applyBorder="1" applyAlignment="1">
      <alignment vertical="center"/>
    </xf>
    <xf numFmtId="0" fontId="16" fillId="0" borderId="31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9" fillId="0" borderId="26" xfId="0" applyFont="1" applyFill="1" applyBorder="1" applyAlignment="1" applyProtection="1">
      <alignment horizontal="left" vertical="center" wrapText="1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8" fillId="0" borderId="19" xfId="0" applyFont="1" applyFill="1" applyBorder="1" applyAlignment="1" applyProtection="1">
      <alignment horizontal="center" vertical="center" wrapText="1"/>
      <protection hidden="1"/>
    </xf>
    <xf numFmtId="0" fontId="5" fillId="0" borderId="42" xfId="0" applyFont="1" applyFill="1" applyBorder="1" applyAlignment="1">
      <alignment horizontal="left" vertical="center" wrapText="1" indent="1"/>
    </xf>
    <xf numFmtId="0" fontId="5" fillId="0" borderId="43" xfId="0" applyFont="1" applyFill="1" applyBorder="1" applyAlignment="1">
      <alignment horizontal="left" vertical="center" wrapText="1" indent="1"/>
    </xf>
    <xf numFmtId="0" fontId="5" fillId="0" borderId="44" xfId="0" applyFont="1" applyFill="1" applyBorder="1" applyAlignment="1">
      <alignment horizontal="left" vertical="center" wrapText="1" indent="1"/>
    </xf>
    <xf numFmtId="0" fontId="4" fillId="0" borderId="13" xfId="0" applyFont="1" applyFill="1" applyBorder="1" applyAlignment="1">
      <alignment horizontal="left" vertical="center" wrapText="1" indent="1"/>
    </xf>
    <xf numFmtId="0" fontId="4" fillId="0" borderId="37" xfId="0" applyFont="1" applyFill="1" applyBorder="1" applyAlignment="1">
      <alignment horizontal="left" vertical="center" wrapText="1" indent="1"/>
    </xf>
    <xf numFmtId="0" fontId="4" fillId="0" borderId="38" xfId="0" applyFont="1" applyFill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left" vertical="center" wrapText="1" indent="1"/>
    </xf>
    <xf numFmtId="0" fontId="4" fillId="0" borderId="40" xfId="0" applyFont="1" applyFill="1" applyBorder="1" applyAlignment="1">
      <alignment horizontal="left" vertical="center" wrapText="1" indent="1"/>
    </xf>
    <xf numFmtId="0" fontId="4" fillId="0" borderId="41" xfId="0" applyFont="1" applyFill="1" applyBorder="1" applyAlignment="1">
      <alignment horizontal="left" vertical="center" wrapText="1" indent="1"/>
    </xf>
    <xf numFmtId="0" fontId="4" fillId="0" borderId="33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vertical="center" wrapText="1"/>
    </xf>
    <xf numFmtId="0" fontId="16" fillId="0" borderId="30" xfId="0" applyFont="1" applyFill="1" applyBorder="1" applyAlignment="1">
      <alignment vertical="center" wrapText="1"/>
    </xf>
    <xf numFmtId="0" fontId="8" fillId="0" borderId="19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center" wrapText="1"/>
    </xf>
    <xf numFmtId="0" fontId="16" fillId="0" borderId="37" xfId="0" applyFont="1" applyFill="1" applyBorder="1"/>
    <xf numFmtId="0" fontId="16" fillId="0" borderId="38" xfId="0" applyFont="1" applyFill="1" applyBorder="1"/>
    <xf numFmtId="0" fontId="16" fillId="0" borderId="40" xfId="0" applyFont="1" applyFill="1" applyBorder="1"/>
    <xf numFmtId="0" fontId="16" fillId="0" borderId="41" xfId="0" applyFont="1" applyFill="1" applyBorder="1"/>
    <xf numFmtId="0" fontId="7" fillId="0" borderId="36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vertical="center" wrapText="1"/>
    </xf>
    <xf numFmtId="0" fontId="20" fillId="0" borderId="0" xfId="3487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39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21" fillId="0" borderId="0" xfId="3487" applyFont="1" applyFill="1" applyBorder="1" applyAlignment="1" applyProtection="1">
      <alignment horizontal="center" vertical="center"/>
      <protection hidden="1"/>
    </xf>
    <xf numFmtId="14" fontId="21" fillId="0" borderId="0" xfId="3487" applyNumberFormat="1" applyFont="1" applyFill="1" applyBorder="1" applyAlignment="1" applyProtection="1">
      <alignment horizontal="center" vertical="center"/>
      <protection locked="0" hidden="1"/>
    </xf>
    <xf numFmtId="0" fontId="1" fillId="0" borderId="0" xfId="3487" applyFont="1" applyFill="1" applyBorder="1" applyAlignment="1">
      <alignment vertical="center"/>
    </xf>
    <xf numFmtId="0" fontId="22" fillId="0" borderId="19" xfId="0" applyFont="1" applyFill="1" applyBorder="1" applyAlignment="1">
      <alignment horizontal="center" vertical="center" wrapText="1"/>
    </xf>
    <xf numFmtId="49" fontId="23" fillId="0" borderId="19" xfId="0" applyNumberFormat="1" applyFont="1" applyFill="1" applyBorder="1" applyAlignment="1">
      <alignment horizontal="center" vertical="center" wrapText="1"/>
    </xf>
    <xf numFmtId="0" fontId="12" fillId="0" borderId="0" xfId="3487" applyFont="1" applyAlignment="1"/>
    <xf numFmtId="0" fontId="18" fillId="0" borderId="0" xfId="3487" applyFont="1" applyBorder="1" applyAlignment="1">
      <alignment horizontal="justify" vertical="top" wrapText="1"/>
    </xf>
    <xf numFmtId="0" fontId="11" fillId="0" borderId="0" xfId="3487" applyAlignment="1"/>
  </cellXfs>
  <cellStyles count="3588">
    <cellStyle name="20% - Accent1 10" xfId="1"/>
    <cellStyle name="20% - Accent1 11" xfId="2"/>
    <cellStyle name="20% - Accent1 12" xfId="3"/>
    <cellStyle name="20% - Accent1 13" xfId="4"/>
    <cellStyle name="20% - Accent1 14" xfId="5"/>
    <cellStyle name="20% - Accent1 15" xfId="6"/>
    <cellStyle name="20% - Accent1 16" xfId="7"/>
    <cellStyle name="20% - Accent1 17" xfId="8"/>
    <cellStyle name="20% - Accent1 18" xfId="9"/>
    <cellStyle name="20% - Accent1 19" xfId="10"/>
    <cellStyle name="20% - Accent1 2" xfId="11"/>
    <cellStyle name="20% - Accent1 20" xfId="12"/>
    <cellStyle name="20% - Accent1 21" xfId="13"/>
    <cellStyle name="20% - Accent1 22" xfId="14"/>
    <cellStyle name="20% - Accent1 23" xfId="15"/>
    <cellStyle name="20% - Accent1 24" xfId="16"/>
    <cellStyle name="20% - Accent1 25" xfId="17"/>
    <cellStyle name="20% - Accent1 26" xfId="18"/>
    <cellStyle name="20% - Accent1 27" xfId="19"/>
    <cellStyle name="20% - Accent1 28" xfId="20"/>
    <cellStyle name="20% - Accent1 29" xfId="21"/>
    <cellStyle name="20% - Accent1 3" xfId="22"/>
    <cellStyle name="20% - Accent1 30" xfId="23"/>
    <cellStyle name="20% - Accent1 31" xfId="24"/>
    <cellStyle name="20% - Accent1 32" xfId="25"/>
    <cellStyle name="20% - Accent1 33" xfId="26"/>
    <cellStyle name="20% - Accent1 34" xfId="27"/>
    <cellStyle name="20% - Accent1 35" xfId="28"/>
    <cellStyle name="20% - Accent1 36" xfId="29"/>
    <cellStyle name="20% - Accent1 37" xfId="30"/>
    <cellStyle name="20% - Accent1 38" xfId="31"/>
    <cellStyle name="20% - Accent1 39" xfId="32"/>
    <cellStyle name="20% - Accent1 4" xfId="33"/>
    <cellStyle name="20% - Accent1 40" xfId="34"/>
    <cellStyle name="20% - Accent1 41" xfId="35"/>
    <cellStyle name="20% - Accent1 42" xfId="36"/>
    <cellStyle name="20% - Accent1 43" xfId="37"/>
    <cellStyle name="20% - Accent1 44" xfId="38"/>
    <cellStyle name="20% - Accent1 45" xfId="39"/>
    <cellStyle name="20% - Accent1 46" xfId="40"/>
    <cellStyle name="20% - Accent1 47" xfId="41"/>
    <cellStyle name="20% - Accent1 48" xfId="42"/>
    <cellStyle name="20% - Accent1 49" xfId="43"/>
    <cellStyle name="20% - Accent1 5" xfId="44"/>
    <cellStyle name="20% - Accent1 50" xfId="45"/>
    <cellStyle name="20% - Accent1 51" xfId="46"/>
    <cellStyle name="20% - Accent1 52" xfId="47"/>
    <cellStyle name="20% - Accent1 53" xfId="48"/>
    <cellStyle name="20% - Accent1 54" xfId="49"/>
    <cellStyle name="20% - Accent1 55" xfId="50"/>
    <cellStyle name="20% - Accent1 56" xfId="51"/>
    <cellStyle name="20% - Accent1 57" xfId="52"/>
    <cellStyle name="20% - Accent1 58" xfId="53"/>
    <cellStyle name="20% - Accent1 59" xfId="54"/>
    <cellStyle name="20% - Accent1 6" xfId="55"/>
    <cellStyle name="20% - Accent1 60" xfId="56"/>
    <cellStyle name="20% - Accent1 61" xfId="57"/>
    <cellStyle name="20% - Accent1 62" xfId="58"/>
    <cellStyle name="20% - Accent1 63" xfId="59"/>
    <cellStyle name="20% - Accent1 64" xfId="60"/>
    <cellStyle name="20% - Accent1 65" xfId="61"/>
    <cellStyle name="20% - Accent1 66" xfId="62"/>
    <cellStyle name="20% - Accent1 67" xfId="63"/>
    <cellStyle name="20% - Accent1 68" xfId="64"/>
    <cellStyle name="20% - Accent1 7" xfId="65"/>
    <cellStyle name="20% - Accent1 8" xfId="66"/>
    <cellStyle name="20% - Accent1 9" xfId="67"/>
    <cellStyle name="20% - Accent2 10" xfId="68"/>
    <cellStyle name="20% - Accent2 11" xfId="69"/>
    <cellStyle name="20% - Accent2 12" xfId="70"/>
    <cellStyle name="20% - Accent2 13" xfId="71"/>
    <cellStyle name="20% - Accent2 14" xfId="72"/>
    <cellStyle name="20% - Accent2 15" xfId="73"/>
    <cellStyle name="20% - Accent2 16" xfId="74"/>
    <cellStyle name="20% - Accent2 17" xfId="75"/>
    <cellStyle name="20% - Accent2 18" xfId="76"/>
    <cellStyle name="20% - Accent2 19" xfId="77"/>
    <cellStyle name="20% - Accent2 2" xfId="78"/>
    <cellStyle name="20% - Accent2 20" xfId="79"/>
    <cellStyle name="20% - Accent2 21" xfId="80"/>
    <cellStyle name="20% - Accent2 22" xfId="81"/>
    <cellStyle name="20% - Accent2 23" xfId="82"/>
    <cellStyle name="20% - Accent2 24" xfId="83"/>
    <cellStyle name="20% - Accent2 25" xfId="84"/>
    <cellStyle name="20% - Accent2 26" xfId="85"/>
    <cellStyle name="20% - Accent2 27" xfId="86"/>
    <cellStyle name="20% - Accent2 28" xfId="87"/>
    <cellStyle name="20% - Accent2 29" xfId="88"/>
    <cellStyle name="20% - Accent2 3" xfId="89"/>
    <cellStyle name="20% - Accent2 30" xfId="90"/>
    <cellStyle name="20% - Accent2 31" xfId="91"/>
    <cellStyle name="20% - Accent2 32" xfId="92"/>
    <cellStyle name="20% - Accent2 33" xfId="93"/>
    <cellStyle name="20% - Accent2 34" xfId="94"/>
    <cellStyle name="20% - Accent2 35" xfId="95"/>
    <cellStyle name="20% - Accent2 36" xfId="96"/>
    <cellStyle name="20% - Accent2 37" xfId="97"/>
    <cellStyle name="20% - Accent2 38" xfId="98"/>
    <cellStyle name="20% - Accent2 39" xfId="99"/>
    <cellStyle name="20% - Accent2 4" xfId="100"/>
    <cellStyle name="20% - Accent2 40" xfId="101"/>
    <cellStyle name="20% - Accent2 41" xfId="102"/>
    <cellStyle name="20% - Accent2 42" xfId="103"/>
    <cellStyle name="20% - Accent2 43" xfId="104"/>
    <cellStyle name="20% - Accent2 44" xfId="105"/>
    <cellStyle name="20% - Accent2 45" xfId="106"/>
    <cellStyle name="20% - Accent2 46" xfId="107"/>
    <cellStyle name="20% - Accent2 47" xfId="108"/>
    <cellStyle name="20% - Accent2 48" xfId="109"/>
    <cellStyle name="20% - Accent2 49" xfId="110"/>
    <cellStyle name="20% - Accent2 5" xfId="111"/>
    <cellStyle name="20% - Accent2 50" xfId="112"/>
    <cellStyle name="20% - Accent2 51" xfId="113"/>
    <cellStyle name="20% - Accent2 52" xfId="114"/>
    <cellStyle name="20% - Accent2 53" xfId="115"/>
    <cellStyle name="20% - Accent2 54" xfId="116"/>
    <cellStyle name="20% - Accent2 55" xfId="117"/>
    <cellStyle name="20% - Accent2 56" xfId="118"/>
    <cellStyle name="20% - Accent2 57" xfId="119"/>
    <cellStyle name="20% - Accent2 58" xfId="120"/>
    <cellStyle name="20% - Accent2 59" xfId="121"/>
    <cellStyle name="20% - Accent2 6" xfId="122"/>
    <cellStyle name="20% - Accent2 60" xfId="123"/>
    <cellStyle name="20% - Accent2 61" xfId="124"/>
    <cellStyle name="20% - Accent2 62" xfId="125"/>
    <cellStyle name="20% - Accent2 63" xfId="126"/>
    <cellStyle name="20% - Accent2 64" xfId="127"/>
    <cellStyle name="20% - Accent2 65" xfId="128"/>
    <cellStyle name="20% - Accent2 66" xfId="129"/>
    <cellStyle name="20% - Accent2 67" xfId="130"/>
    <cellStyle name="20% - Accent2 68" xfId="131"/>
    <cellStyle name="20% - Accent2 7" xfId="132"/>
    <cellStyle name="20% - Accent2 8" xfId="133"/>
    <cellStyle name="20% - Accent2 9" xfId="134"/>
    <cellStyle name="20% - Accent3 10" xfId="135"/>
    <cellStyle name="20% - Accent3 11" xfId="136"/>
    <cellStyle name="20% - Accent3 12" xfId="137"/>
    <cellStyle name="20% - Accent3 13" xfId="138"/>
    <cellStyle name="20% - Accent3 14" xfId="139"/>
    <cellStyle name="20% - Accent3 15" xfId="140"/>
    <cellStyle name="20% - Accent3 16" xfId="141"/>
    <cellStyle name="20% - Accent3 17" xfId="142"/>
    <cellStyle name="20% - Accent3 18" xfId="143"/>
    <cellStyle name="20% - Accent3 19" xfId="144"/>
    <cellStyle name="20% - Accent3 2" xfId="145"/>
    <cellStyle name="20% - Accent3 20" xfId="146"/>
    <cellStyle name="20% - Accent3 21" xfId="147"/>
    <cellStyle name="20% - Accent3 22" xfId="148"/>
    <cellStyle name="20% - Accent3 23" xfId="149"/>
    <cellStyle name="20% - Accent3 24" xfId="150"/>
    <cellStyle name="20% - Accent3 25" xfId="151"/>
    <cellStyle name="20% - Accent3 26" xfId="152"/>
    <cellStyle name="20% - Accent3 27" xfId="153"/>
    <cellStyle name="20% - Accent3 28" xfId="154"/>
    <cellStyle name="20% - Accent3 29" xfId="155"/>
    <cellStyle name="20% - Accent3 3" xfId="156"/>
    <cellStyle name="20% - Accent3 30" xfId="157"/>
    <cellStyle name="20% - Accent3 31" xfId="158"/>
    <cellStyle name="20% - Accent3 32" xfId="159"/>
    <cellStyle name="20% - Accent3 33" xfId="160"/>
    <cellStyle name="20% - Accent3 34" xfId="161"/>
    <cellStyle name="20% - Accent3 35" xfId="162"/>
    <cellStyle name="20% - Accent3 36" xfId="163"/>
    <cellStyle name="20% - Accent3 37" xfId="164"/>
    <cellStyle name="20% - Accent3 38" xfId="165"/>
    <cellStyle name="20% - Accent3 39" xfId="166"/>
    <cellStyle name="20% - Accent3 4" xfId="167"/>
    <cellStyle name="20% - Accent3 40" xfId="168"/>
    <cellStyle name="20% - Accent3 41" xfId="169"/>
    <cellStyle name="20% - Accent3 42" xfId="170"/>
    <cellStyle name="20% - Accent3 43" xfId="171"/>
    <cellStyle name="20% - Accent3 44" xfId="172"/>
    <cellStyle name="20% - Accent3 45" xfId="173"/>
    <cellStyle name="20% - Accent3 46" xfId="174"/>
    <cellStyle name="20% - Accent3 47" xfId="175"/>
    <cellStyle name="20% - Accent3 48" xfId="176"/>
    <cellStyle name="20% - Accent3 49" xfId="177"/>
    <cellStyle name="20% - Accent3 5" xfId="178"/>
    <cellStyle name="20% - Accent3 50" xfId="179"/>
    <cellStyle name="20% - Accent3 51" xfId="180"/>
    <cellStyle name="20% - Accent3 52" xfId="181"/>
    <cellStyle name="20% - Accent3 53" xfId="182"/>
    <cellStyle name="20% - Accent3 54" xfId="183"/>
    <cellStyle name="20% - Accent3 55" xfId="184"/>
    <cellStyle name="20% - Accent3 56" xfId="185"/>
    <cellStyle name="20% - Accent3 57" xfId="186"/>
    <cellStyle name="20% - Accent3 58" xfId="187"/>
    <cellStyle name="20% - Accent3 59" xfId="188"/>
    <cellStyle name="20% - Accent3 6" xfId="189"/>
    <cellStyle name="20% - Accent3 60" xfId="190"/>
    <cellStyle name="20% - Accent3 61" xfId="191"/>
    <cellStyle name="20% - Accent3 62" xfId="192"/>
    <cellStyle name="20% - Accent3 63" xfId="193"/>
    <cellStyle name="20% - Accent3 64" xfId="194"/>
    <cellStyle name="20% - Accent3 65" xfId="195"/>
    <cellStyle name="20% - Accent3 66" xfId="196"/>
    <cellStyle name="20% - Accent3 67" xfId="197"/>
    <cellStyle name="20% - Accent3 68" xfId="198"/>
    <cellStyle name="20% - Accent3 7" xfId="199"/>
    <cellStyle name="20% - Accent3 8" xfId="200"/>
    <cellStyle name="20% - Accent3 9" xfId="201"/>
    <cellStyle name="20% - Accent4 10" xfId="202"/>
    <cellStyle name="20% - Accent4 11" xfId="203"/>
    <cellStyle name="20% - Accent4 12" xfId="204"/>
    <cellStyle name="20% - Accent4 13" xfId="205"/>
    <cellStyle name="20% - Accent4 14" xfId="206"/>
    <cellStyle name="20% - Accent4 15" xfId="207"/>
    <cellStyle name="20% - Accent4 16" xfId="208"/>
    <cellStyle name="20% - Accent4 17" xfId="209"/>
    <cellStyle name="20% - Accent4 18" xfId="210"/>
    <cellStyle name="20% - Accent4 19" xfId="211"/>
    <cellStyle name="20% - Accent4 2" xfId="212"/>
    <cellStyle name="20% - Accent4 20" xfId="213"/>
    <cellStyle name="20% - Accent4 21" xfId="214"/>
    <cellStyle name="20% - Accent4 22" xfId="215"/>
    <cellStyle name="20% - Accent4 23" xfId="216"/>
    <cellStyle name="20% - Accent4 24" xfId="217"/>
    <cellStyle name="20% - Accent4 25" xfId="218"/>
    <cellStyle name="20% - Accent4 26" xfId="219"/>
    <cellStyle name="20% - Accent4 27" xfId="220"/>
    <cellStyle name="20% - Accent4 28" xfId="221"/>
    <cellStyle name="20% - Accent4 29" xfId="222"/>
    <cellStyle name="20% - Accent4 3" xfId="223"/>
    <cellStyle name="20% - Accent4 30" xfId="224"/>
    <cellStyle name="20% - Accent4 31" xfId="225"/>
    <cellStyle name="20% - Accent4 32" xfId="226"/>
    <cellStyle name="20% - Accent4 33" xfId="227"/>
    <cellStyle name="20% - Accent4 34" xfId="228"/>
    <cellStyle name="20% - Accent4 35" xfId="229"/>
    <cellStyle name="20% - Accent4 36" xfId="230"/>
    <cellStyle name="20% - Accent4 37" xfId="231"/>
    <cellStyle name="20% - Accent4 38" xfId="232"/>
    <cellStyle name="20% - Accent4 39" xfId="233"/>
    <cellStyle name="20% - Accent4 4" xfId="234"/>
    <cellStyle name="20% - Accent4 40" xfId="235"/>
    <cellStyle name="20% - Accent4 41" xfId="236"/>
    <cellStyle name="20% - Accent4 42" xfId="237"/>
    <cellStyle name="20% - Accent4 43" xfId="238"/>
    <cellStyle name="20% - Accent4 44" xfId="239"/>
    <cellStyle name="20% - Accent4 45" xfId="240"/>
    <cellStyle name="20% - Accent4 46" xfId="241"/>
    <cellStyle name="20% - Accent4 47" xfId="242"/>
    <cellStyle name="20% - Accent4 48" xfId="243"/>
    <cellStyle name="20% - Accent4 49" xfId="244"/>
    <cellStyle name="20% - Accent4 5" xfId="245"/>
    <cellStyle name="20% - Accent4 50" xfId="246"/>
    <cellStyle name="20% - Accent4 51" xfId="247"/>
    <cellStyle name="20% - Accent4 52" xfId="248"/>
    <cellStyle name="20% - Accent4 53" xfId="249"/>
    <cellStyle name="20% - Accent4 54" xfId="250"/>
    <cellStyle name="20% - Accent4 55" xfId="251"/>
    <cellStyle name="20% - Accent4 56" xfId="252"/>
    <cellStyle name="20% - Accent4 57" xfId="253"/>
    <cellStyle name="20% - Accent4 58" xfId="254"/>
    <cellStyle name="20% - Accent4 59" xfId="255"/>
    <cellStyle name="20% - Accent4 6" xfId="256"/>
    <cellStyle name="20% - Accent4 60" xfId="257"/>
    <cellStyle name="20% - Accent4 61" xfId="258"/>
    <cellStyle name="20% - Accent4 62" xfId="259"/>
    <cellStyle name="20% - Accent4 63" xfId="260"/>
    <cellStyle name="20% - Accent4 64" xfId="261"/>
    <cellStyle name="20% - Accent4 65" xfId="262"/>
    <cellStyle name="20% - Accent4 66" xfId="263"/>
    <cellStyle name="20% - Accent4 67" xfId="264"/>
    <cellStyle name="20% - Accent4 68" xfId="265"/>
    <cellStyle name="20% - Accent4 7" xfId="266"/>
    <cellStyle name="20% - Accent4 8" xfId="267"/>
    <cellStyle name="20% - Accent4 9" xfId="268"/>
    <cellStyle name="20% - Accent5 10" xfId="269"/>
    <cellStyle name="20% - Accent5 11" xfId="270"/>
    <cellStyle name="20% - Accent5 12" xfId="271"/>
    <cellStyle name="20% - Accent5 13" xfId="272"/>
    <cellStyle name="20% - Accent5 14" xfId="273"/>
    <cellStyle name="20% - Accent5 15" xfId="274"/>
    <cellStyle name="20% - Accent5 16" xfId="275"/>
    <cellStyle name="20% - Accent5 17" xfId="276"/>
    <cellStyle name="20% - Accent5 18" xfId="277"/>
    <cellStyle name="20% - Accent5 19" xfId="278"/>
    <cellStyle name="20% - Accent5 2" xfId="279"/>
    <cellStyle name="20% - Accent5 20" xfId="280"/>
    <cellStyle name="20% - Accent5 21" xfId="281"/>
    <cellStyle name="20% - Accent5 22" xfId="282"/>
    <cellStyle name="20% - Accent5 23" xfId="283"/>
    <cellStyle name="20% - Accent5 24" xfId="284"/>
    <cellStyle name="20% - Accent5 25" xfId="285"/>
    <cellStyle name="20% - Accent5 26" xfId="286"/>
    <cellStyle name="20% - Accent5 27" xfId="287"/>
    <cellStyle name="20% - Accent5 28" xfId="288"/>
    <cellStyle name="20% - Accent5 29" xfId="289"/>
    <cellStyle name="20% - Accent5 3" xfId="290"/>
    <cellStyle name="20% - Accent5 30" xfId="291"/>
    <cellStyle name="20% - Accent5 31" xfId="292"/>
    <cellStyle name="20% - Accent5 32" xfId="293"/>
    <cellStyle name="20% - Accent5 33" xfId="294"/>
    <cellStyle name="20% - Accent5 34" xfId="295"/>
    <cellStyle name="20% - Accent5 35" xfId="296"/>
    <cellStyle name="20% - Accent5 36" xfId="297"/>
    <cellStyle name="20% - Accent5 37" xfId="298"/>
    <cellStyle name="20% - Accent5 38" xfId="299"/>
    <cellStyle name="20% - Accent5 39" xfId="300"/>
    <cellStyle name="20% - Accent5 4" xfId="301"/>
    <cellStyle name="20% - Accent5 40" xfId="302"/>
    <cellStyle name="20% - Accent5 41" xfId="303"/>
    <cellStyle name="20% - Accent5 42" xfId="304"/>
    <cellStyle name="20% - Accent5 43" xfId="305"/>
    <cellStyle name="20% - Accent5 44" xfId="306"/>
    <cellStyle name="20% - Accent5 45" xfId="307"/>
    <cellStyle name="20% - Accent5 46" xfId="308"/>
    <cellStyle name="20% - Accent5 47" xfId="309"/>
    <cellStyle name="20% - Accent5 48" xfId="310"/>
    <cellStyle name="20% - Accent5 49" xfId="311"/>
    <cellStyle name="20% - Accent5 5" xfId="312"/>
    <cellStyle name="20% - Accent5 50" xfId="313"/>
    <cellStyle name="20% - Accent5 51" xfId="314"/>
    <cellStyle name="20% - Accent5 52" xfId="315"/>
    <cellStyle name="20% - Accent5 53" xfId="316"/>
    <cellStyle name="20% - Accent5 54" xfId="317"/>
    <cellStyle name="20% - Accent5 55" xfId="318"/>
    <cellStyle name="20% - Accent5 56" xfId="319"/>
    <cellStyle name="20% - Accent5 57" xfId="320"/>
    <cellStyle name="20% - Accent5 58" xfId="321"/>
    <cellStyle name="20% - Accent5 59" xfId="322"/>
    <cellStyle name="20% - Accent5 6" xfId="323"/>
    <cellStyle name="20% - Accent5 60" xfId="324"/>
    <cellStyle name="20% - Accent5 61" xfId="325"/>
    <cellStyle name="20% - Accent5 62" xfId="326"/>
    <cellStyle name="20% - Accent5 63" xfId="327"/>
    <cellStyle name="20% - Accent5 64" xfId="328"/>
    <cellStyle name="20% - Accent5 65" xfId="329"/>
    <cellStyle name="20% - Accent5 66" xfId="330"/>
    <cellStyle name="20% - Accent5 67" xfId="331"/>
    <cellStyle name="20% - Accent5 68" xfId="332"/>
    <cellStyle name="20% - Accent5 7" xfId="333"/>
    <cellStyle name="20% - Accent5 8" xfId="334"/>
    <cellStyle name="20% - Accent5 9" xfId="335"/>
    <cellStyle name="20% - Accent6 10" xfId="336"/>
    <cellStyle name="20% - Accent6 11" xfId="337"/>
    <cellStyle name="20% - Accent6 12" xfId="338"/>
    <cellStyle name="20% - Accent6 13" xfId="339"/>
    <cellStyle name="20% - Accent6 14" xfId="340"/>
    <cellStyle name="20% - Accent6 15" xfId="341"/>
    <cellStyle name="20% - Accent6 16" xfId="342"/>
    <cellStyle name="20% - Accent6 17" xfId="343"/>
    <cellStyle name="20% - Accent6 18" xfId="344"/>
    <cellStyle name="20% - Accent6 19" xfId="345"/>
    <cellStyle name="20% - Accent6 2" xfId="346"/>
    <cellStyle name="20% - Accent6 20" xfId="347"/>
    <cellStyle name="20% - Accent6 21" xfId="348"/>
    <cellStyle name="20% - Accent6 22" xfId="349"/>
    <cellStyle name="20% - Accent6 23" xfId="350"/>
    <cellStyle name="20% - Accent6 24" xfId="351"/>
    <cellStyle name="20% - Accent6 25" xfId="352"/>
    <cellStyle name="20% - Accent6 26" xfId="353"/>
    <cellStyle name="20% - Accent6 27" xfId="354"/>
    <cellStyle name="20% - Accent6 28" xfId="355"/>
    <cellStyle name="20% - Accent6 29" xfId="356"/>
    <cellStyle name="20% - Accent6 3" xfId="357"/>
    <cellStyle name="20% - Accent6 30" xfId="358"/>
    <cellStyle name="20% - Accent6 31" xfId="359"/>
    <cellStyle name="20% - Accent6 32" xfId="360"/>
    <cellStyle name="20% - Accent6 33" xfId="361"/>
    <cellStyle name="20% - Accent6 34" xfId="362"/>
    <cellStyle name="20% - Accent6 35" xfId="363"/>
    <cellStyle name="20% - Accent6 36" xfId="364"/>
    <cellStyle name="20% - Accent6 37" xfId="365"/>
    <cellStyle name="20% - Accent6 38" xfId="366"/>
    <cellStyle name="20% - Accent6 39" xfId="367"/>
    <cellStyle name="20% - Accent6 4" xfId="368"/>
    <cellStyle name="20% - Accent6 40" xfId="369"/>
    <cellStyle name="20% - Accent6 41" xfId="370"/>
    <cellStyle name="20% - Accent6 42" xfId="371"/>
    <cellStyle name="20% - Accent6 43" xfId="372"/>
    <cellStyle name="20% - Accent6 44" xfId="373"/>
    <cellStyle name="20% - Accent6 45" xfId="374"/>
    <cellStyle name="20% - Accent6 46" xfId="375"/>
    <cellStyle name="20% - Accent6 47" xfId="376"/>
    <cellStyle name="20% - Accent6 48" xfId="377"/>
    <cellStyle name="20% - Accent6 49" xfId="378"/>
    <cellStyle name="20% - Accent6 5" xfId="379"/>
    <cellStyle name="20% - Accent6 50" xfId="380"/>
    <cellStyle name="20% - Accent6 51" xfId="381"/>
    <cellStyle name="20% - Accent6 52" xfId="382"/>
    <cellStyle name="20% - Accent6 53" xfId="383"/>
    <cellStyle name="20% - Accent6 54" xfId="384"/>
    <cellStyle name="20% - Accent6 55" xfId="385"/>
    <cellStyle name="20% - Accent6 56" xfId="386"/>
    <cellStyle name="20% - Accent6 57" xfId="387"/>
    <cellStyle name="20% - Accent6 58" xfId="388"/>
    <cellStyle name="20% - Accent6 59" xfId="389"/>
    <cellStyle name="20% - Accent6 6" xfId="390"/>
    <cellStyle name="20% - Accent6 60" xfId="391"/>
    <cellStyle name="20% - Accent6 61" xfId="392"/>
    <cellStyle name="20% - Accent6 62" xfId="393"/>
    <cellStyle name="20% - Accent6 63" xfId="394"/>
    <cellStyle name="20% - Accent6 64" xfId="395"/>
    <cellStyle name="20% - Accent6 65" xfId="396"/>
    <cellStyle name="20% - Accent6 66" xfId="397"/>
    <cellStyle name="20% - Accent6 67" xfId="398"/>
    <cellStyle name="20% - Accent6 68" xfId="399"/>
    <cellStyle name="20% - Accent6 7" xfId="400"/>
    <cellStyle name="20% - Accent6 8" xfId="401"/>
    <cellStyle name="20% - Accent6 9" xfId="402"/>
    <cellStyle name="40% - Accent1 10" xfId="403"/>
    <cellStyle name="40% - Accent1 11" xfId="404"/>
    <cellStyle name="40% - Accent1 12" xfId="405"/>
    <cellStyle name="40% - Accent1 13" xfId="406"/>
    <cellStyle name="40% - Accent1 14" xfId="407"/>
    <cellStyle name="40% - Accent1 15" xfId="408"/>
    <cellStyle name="40% - Accent1 16" xfId="409"/>
    <cellStyle name="40% - Accent1 17" xfId="410"/>
    <cellStyle name="40% - Accent1 18" xfId="411"/>
    <cellStyle name="40% - Accent1 19" xfId="412"/>
    <cellStyle name="40% - Accent1 2" xfId="413"/>
    <cellStyle name="40% - Accent1 20" xfId="414"/>
    <cellStyle name="40% - Accent1 21" xfId="415"/>
    <cellStyle name="40% - Accent1 22" xfId="416"/>
    <cellStyle name="40% - Accent1 23" xfId="417"/>
    <cellStyle name="40% - Accent1 24" xfId="418"/>
    <cellStyle name="40% - Accent1 25" xfId="419"/>
    <cellStyle name="40% - Accent1 26" xfId="420"/>
    <cellStyle name="40% - Accent1 27" xfId="421"/>
    <cellStyle name="40% - Accent1 28" xfId="422"/>
    <cellStyle name="40% - Accent1 29" xfId="423"/>
    <cellStyle name="40% - Accent1 3" xfId="424"/>
    <cellStyle name="40% - Accent1 30" xfId="425"/>
    <cellStyle name="40% - Accent1 31" xfId="426"/>
    <cellStyle name="40% - Accent1 32" xfId="427"/>
    <cellStyle name="40% - Accent1 33" xfId="428"/>
    <cellStyle name="40% - Accent1 34" xfId="429"/>
    <cellStyle name="40% - Accent1 35" xfId="430"/>
    <cellStyle name="40% - Accent1 36" xfId="431"/>
    <cellStyle name="40% - Accent1 37" xfId="432"/>
    <cellStyle name="40% - Accent1 38" xfId="433"/>
    <cellStyle name="40% - Accent1 39" xfId="434"/>
    <cellStyle name="40% - Accent1 4" xfId="435"/>
    <cellStyle name="40% - Accent1 40" xfId="436"/>
    <cellStyle name="40% - Accent1 41" xfId="437"/>
    <cellStyle name="40% - Accent1 42" xfId="438"/>
    <cellStyle name="40% - Accent1 43" xfId="439"/>
    <cellStyle name="40% - Accent1 44" xfId="440"/>
    <cellStyle name="40% - Accent1 45" xfId="441"/>
    <cellStyle name="40% - Accent1 46" xfId="442"/>
    <cellStyle name="40% - Accent1 47" xfId="443"/>
    <cellStyle name="40% - Accent1 48" xfId="444"/>
    <cellStyle name="40% - Accent1 49" xfId="445"/>
    <cellStyle name="40% - Accent1 5" xfId="446"/>
    <cellStyle name="40% - Accent1 50" xfId="447"/>
    <cellStyle name="40% - Accent1 51" xfId="448"/>
    <cellStyle name="40% - Accent1 52" xfId="449"/>
    <cellStyle name="40% - Accent1 53" xfId="450"/>
    <cellStyle name="40% - Accent1 54" xfId="451"/>
    <cellStyle name="40% - Accent1 55" xfId="452"/>
    <cellStyle name="40% - Accent1 56" xfId="453"/>
    <cellStyle name="40% - Accent1 57" xfId="454"/>
    <cellStyle name="40% - Accent1 58" xfId="455"/>
    <cellStyle name="40% - Accent1 59" xfId="456"/>
    <cellStyle name="40% - Accent1 6" xfId="457"/>
    <cellStyle name="40% - Accent1 60" xfId="458"/>
    <cellStyle name="40% - Accent1 61" xfId="459"/>
    <cellStyle name="40% - Accent1 62" xfId="460"/>
    <cellStyle name="40% - Accent1 63" xfId="461"/>
    <cellStyle name="40% - Accent1 64" xfId="462"/>
    <cellStyle name="40% - Accent1 65" xfId="463"/>
    <cellStyle name="40% - Accent1 66" xfId="464"/>
    <cellStyle name="40% - Accent1 67" xfId="465"/>
    <cellStyle name="40% - Accent1 68" xfId="466"/>
    <cellStyle name="40% - Accent1 7" xfId="467"/>
    <cellStyle name="40% - Accent1 8" xfId="468"/>
    <cellStyle name="40% - Accent1 9" xfId="469"/>
    <cellStyle name="40% - Accent2 10" xfId="470"/>
    <cellStyle name="40% - Accent2 11" xfId="471"/>
    <cellStyle name="40% - Accent2 12" xfId="472"/>
    <cellStyle name="40% - Accent2 13" xfId="473"/>
    <cellStyle name="40% - Accent2 14" xfId="474"/>
    <cellStyle name="40% - Accent2 15" xfId="475"/>
    <cellStyle name="40% - Accent2 16" xfId="476"/>
    <cellStyle name="40% - Accent2 17" xfId="477"/>
    <cellStyle name="40% - Accent2 18" xfId="478"/>
    <cellStyle name="40% - Accent2 19" xfId="479"/>
    <cellStyle name="40% - Accent2 2" xfId="480"/>
    <cellStyle name="40% - Accent2 20" xfId="481"/>
    <cellStyle name="40% - Accent2 21" xfId="482"/>
    <cellStyle name="40% - Accent2 22" xfId="483"/>
    <cellStyle name="40% - Accent2 23" xfId="484"/>
    <cellStyle name="40% - Accent2 24" xfId="485"/>
    <cellStyle name="40% - Accent2 25" xfId="486"/>
    <cellStyle name="40% - Accent2 26" xfId="487"/>
    <cellStyle name="40% - Accent2 27" xfId="488"/>
    <cellStyle name="40% - Accent2 28" xfId="489"/>
    <cellStyle name="40% - Accent2 29" xfId="490"/>
    <cellStyle name="40% - Accent2 3" xfId="491"/>
    <cellStyle name="40% - Accent2 30" xfId="492"/>
    <cellStyle name="40% - Accent2 31" xfId="493"/>
    <cellStyle name="40% - Accent2 32" xfId="494"/>
    <cellStyle name="40% - Accent2 33" xfId="495"/>
    <cellStyle name="40% - Accent2 34" xfId="496"/>
    <cellStyle name="40% - Accent2 35" xfId="497"/>
    <cellStyle name="40% - Accent2 36" xfId="498"/>
    <cellStyle name="40% - Accent2 37" xfId="499"/>
    <cellStyle name="40% - Accent2 38" xfId="500"/>
    <cellStyle name="40% - Accent2 39" xfId="501"/>
    <cellStyle name="40% - Accent2 4" xfId="502"/>
    <cellStyle name="40% - Accent2 40" xfId="503"/>
    <cellStyle name="40% - Accent2 41" xfId="504"/>
    <cellStyle name="40% - Accent2 42" xfId="505"/>
    <cellStyle name="40% - Accent2 43" xfId="506"/>
    <cellStyle name="40% - Accent2 44" xfId="507"/>
    <cellStyle name="40% - Accent2 45" xfId="508"/>
    <cellStyle name="40% - Accent2 46" xfId="509"/>
    <cellStyle name="40% - Accent2 47" xfId="510"/>
    <cellStyle name="40% - Accent2 48" xfId="511"/>
    <cellStyle name="40% - Accent2 49" xfId="512"/>
    <cellStyle name="40% - Accent2 5" xfId="513"/>
    <cellStyle name="40% - Accent2 50" xfId="514"/>
    <cellStyle name="40% - Accent2 51" xfId="515"/>
    <cellStyle name="40% - Accent2 52" xfId="516"/>
    <cellStyle name="40% - Accent2 53" xfId="517"/>
    <cellStyle name="40% - Accent2 54" xfId="518"/>
    <cellStyle name="40% - Accent2 55" xfId="519"/>
    <cellStyle name="40% - Accent2 56" xfId="520"/>
    <cellStyle name="40% - Accent2 57" xfId="521"/>
    <cellStyle name="40% - Accent2 58" xfId="522"/>
    <cellStyle name="40% - Accent2 59" xfId="523"/>
    <cellStyle name="40% - Accent2 6" xfId="524"/>
    <cellStyle name="40% - Accent2 60" xfId="525"/>
    <cellStyle name="40% - Accent2 61" xfId="526"/>
    <cellStyle name="40% - Accent2 62" xfId="527"/>
    <cellStyle name="40% - Accent2 63" xfId="528"/>
    <cellStyle name="40% - Accent2 64" xfId="529"/>
    <cellStyle name="40% - Accent2 65" xfId="530"/>
    <cellStyle name="40% - Accent2 66" xfId="531"/>
    <cellStyle name="40% - Accent2 67" xfId="532"/>
    <cellStyle name="40% - Accent2 68" xfId="533"/>
    <cellStyle name="40% - Accent2 7" xfId="534"/>
    <cellStyle name="40% - Accent2 8" xfId="535"/>
    <cellStyle name="40% - Accent2 9" xfId="536"/>
    <cellStyle name="40% - Accent3 10" xfId="537"/>
    <cellStyle name="40% - Accent3 11" xfId="538"/>
    <cellStyle name="40% - Accent3 12" xfId="539"/>
    <cellStyle name="40% - Accent3 13" xfId="540"/>
    <cellStyle name="40% - Accent3 14" xfId="541"/>
    <cellStyle name="40% - Accent3 15" xfId="542"/>
    <cellStyle name="40% - Accent3 16" xfId="543"/>
    <cellStyle name="40% - Accent3 17" xfId="544"/>
    <cellStyle name="40% - Accent3 18" xfId="545"/>
    <cellStyle name="40% - Accent3 19" xfId="546"/>
    <cellStyle name="40% - Accent3 2" xfId="547"/>
    <cellStyle name="40% - Accent3 20" xfId="548"/>
    <cellStyle name="40% - Accent3 21" xfId="549"/>
    <cellStyle name="40% - Accent3 22" xfId="550"/>
    <cellStyle name="40% - Accent3 23" xfId="551"/>
    <cellStyle name="40% - Accent3 24" xfId="552"/>
    <cellStyle name="40% - Accent3 25" xfId="553"/>
    <cellStyle name="40% - Accent3 26" xfId="554"/>
    <cellStyle name="40% - Accent3 27" xfId="555"/>
    <cellStyle name="40% - Accent3 28" xfId="556"/>
    <cellStyle name="40% - Accent3 29" xfId="557"/>
    <cellStyle name="40% - Accent3 3" xfId="558"/>
    <cellStyle name="40% - Accent3 30" xfId="559"/>
    <cellStyle name="40% - Accent3 31" xfId="560"/>
    <cellStyle name="40% - Accent3 32" xfId="561"/>
    <cellStyle name="40% - Accent3 33" xfId="562"/>
    <cellStyle name="40% - Accent3 34" xfId="563"/>
    <cellStyle name="40% - Accent3 35" xfId="564"/>
    <cellStyle name="40% - Accent3 36" xfId="565"/>
    <cellStyle name="40% - Accent3 37" xfId="566"/>
    <cellStyle name="40% - Accent3 38" xfId="567"/>
    <cellStyle name="40% - Accent3 39" xfId="568"/>
    <cellStyle name="40% - Accent3 4" xfId="569"/>
    <cellStyle name="40% - Accent3 40" xfId="570"/>
    <cellStyle name="40% - Accent3 41" xfId="571"/>
    <cellStyle name="40% - Accent3 42" xfId="572"/>
    <cellStyle name="40% - Accent3 43" xfId="573"/>
    <cellStyle name="40% - Accent3 44" xfId="574"/>
    <cellStyle name="40% - Accent3 45" xfId="575"/>
    <cellStyle name="40% - Accent3 46" xfId="576"/>
    <cellStyle name="40% - Accent3 47" xfId="577"/>
    <cellStyle name="40% - Accent3 48" xfId="578"/>
    <cellStyle name="40% - Accent3 49" xfId="579"/>
    <cellStyle name="40% - Accent3 5" xfId="580"/>
    <cellStyle name="40% - Accent3 50" xfId="581"/>
    <cellStyle name="40% - Accent3 51" xfId="582"/>
    <cellStyle name="40% - Accent3 52" xfId="583"/>
    <cellStyle name="40% - Accent3 53" xfId="584"/>
    <cellStyle name="40% - Accent3 54" xfId="585"/>
    <cellStyle name="40% - Accent3 55" xfId="586"/>
    <cellStyle name="40% - Accent3 56" xfId="587"/>
    <cellStyle name="40% - Accent3 57" xfId="588"/>
    <cellStyle name="40% - Accent3 58" xfId="589"/>
    <cellStyle name="40% - Accent3 59" xfId="590"/>
    <cellStyle name="40% - Accent3 6" xfId="591"/>
    <cellStyle name="40% - Accent3 60" xfId="592"/>
    <cellStyle name="40% - Accent3 61" xfId="593"/>
    <cellStyle name="40% - Accent3 62" xfId="594"/>
    <cellStyle name="40% - Accent3 63" xfId="595"/>
    <cellStyle name="40% - Accent3 64" xfId="596"/>
    <cellStyle name="40% - Accent3 65" xfId="597"/>
    <cellStyle name="40% - Accent3 66" xfId="598"/>
    <cellStyle name="40% - Accent3 67" xfId="599"/>
    <cellStyle name="40% - Accent3 68" xfId="600"/>
    <cellStyle name="40% - Accent3 7" xfId="601"/>
    <cellStyle name="40% - Accent3 8" xfId="602"/>
    <cellStyle name="40% - Accent3 9" xfId="603"/>
    <cellStyle name="40% - Accent4 10" xfId="604"/>
    <cellStyle name="40% - Accent4 11" xfId="605"/>
    <cellStyle name="40% - Accent4 12" xfId="606"/>
    <cellStyle name="40% - Accent4 13" xfId="607"/>
    <cellStyle name="40% - Accent4 14" xfId="608"/>
    <cellStyle name="40% - Accent4 15" xfId="609"/>
    <cellStyle name="40% - Accent4 16" xfId="610"/>
    <cellStyle name="40% - Accent4 17" xfId="611"/>
    <cellStyle name="40% - Accent4 18" xfId="612"/>
    <cellStyle name="40% - Accent4 19" xfId="613"/>
    <cellStyle name="40% - Accent4 2" xfId="614"/>
    <cellStyle name="40% - Accent4 20" xfId="615"/>
    <cellStyle name="40% - Accent4 21" xfId="616"/>
    <cellStyle name="40% - Accent4 22" xfId="617"/>
    <cellStyle name="40% - Accent4 23" xfId="618"/>
    <cellStyle name="40% - Accent4 24" xfId="619"/>
    <cellStyle name="40% - Accent4 25" xfId="620"/>
    <cellStyle name="40% - Accent4 26" xfId="621"/>
    <cellStyle name="40% - Accent4 27" xfId="622"/>
    <cellStyle name="40% - Accent4 28" xfId="623"/>
    <cellStyle name="40% - Accent4 29" xfId="624"/>
    <cellStyle name="40% - Accent4 3" xfId="625"/>
    <cellStyle name="40% - Accent4 30" xfId="626"/>
    <cellStyle name="40% - Accent4 31" xfId="627"/>
    <cellStyle name="40% - Accent4 32" xfId="628"/>
    <cellStyle name="40% - Accent4 33" xfId="629"/>
    <cellStyle name="40% - Accent4 34" xfId="630"/>
    <cellStyle name="40% - Accent4 35" xfId="631"/>
    <cellStyle name="40% - Accent4 36" xfId="632"/>
    <cellStyle name="40% - Accent4 37" xfId="633"/>
    <cellStyle name="40% - Accent4 38" xfId="634"/>
    <cellStyle name="40% - Accent4 39" xfId="635"/>
    <cellStyle name="40% - Accent4 4" xfId="636"/>
    <cellStyle name="40% - Accent4 40" xfId="637"/>
    <cellStyle name="40% - Accent4 41" xfId="638"/>
    <cellStyle name="40% - Accent4 42" xfId="639"/>
    <cellStyle name="40% - Accent4 43" xfId="640"/>
    <cellStyle name="40% - Accent4 44" xfId="641"/>
    <cellStyle name="40% - Accent4 45" xfId="642"/>
    <cellStyle name="40% - Accent4 46" xfId="643"/>
    <cellStyle name="40% - Accent4 47" xfId="644"/>
    <cellStyle name="40% - Accent4 48" xfId="645"/>
    <cellStyle name="40% - Accent4 49" xfId="646"/>
    <cellStyle name="40% - Accent4 5" xfId="647"/>
    <cellStyle name="40% - Accent4 50" xfId="648"/>
    <cellStyle name="40% - Accent4 51" xfId="649"/>
    <cellStyle name="40% - Accent4 52" xfId="650"/>
    <cellStyle name="40% - Accent4 53" xfId="651"/>
    <cellStyle name="40% - Accent4 54" xfId="652"/>
    <cellStyle name="40% - Accent4 55" xfId="653"/>
    <cellStyle name="40% - Accent4 56" xfId="654"/>
    <cellStyle name="40% - Accent4 57" xfId="655"/>
    <cellStyle name="40% - Accent4 58" xfId="656"/>
    <cellStyle name="40% - Accent4 59" xfId="657"/>
    <cellStyle name="40% - Accent4 6" xfId="658"/>
    <cellStyle name="40% - Accent4 60" xfId="659"/>
    <cellStyle name="40% - Accent4 61" xfId="660"/>
    <cellStyle name="40% - Accent4 62" xfId="661"/>
    <cellStyle name="40% - Accent4 63" xfId="662"/>
    <cellStyle name="40% - Accent4 64" xfId="663"/>
    <cellStyle name="40% - Accent4 65" xfId="664"/>
    <cellStyle name="40% - Accent4 66" xfId="665"/>
    <cellStyle name="40% - Accent4 67" xfId="666"/>
    <cellStyle name="40% - Accent4 68" xfId="667"/>
    <cellStyle name="40% - Accent4 7" xfId="668"/>
    <cellStyle name="40% - Accent4 8" xfId="669"/>
    <cellStyle name="40% - Accent4 9" xfId="670"/>
    <cellStyle name="40% - Accent5 10" xfId="671"/>
    <cellStyle name="40% - Accent5 11" xfId="672"/>
    <cellStyle name="40% - Accent5 12" xfId="673"/>
    <cellStyle name="40% - Accent5 13" xfId="674"/>
    <cellStyle name="40% - Accent5 14" xfId="675"/>
    <cellStyle name="40% - Accent5 15" xfId="676"/>
    <cellStyle name="40% - Accent5 16" xfId="677"/>
    <cellStyle name="40% - Accent5 17" xfId="678"/>
    <cellStyle name="40% - Accent5 18" xfId="679"/>
    <cellStyle name="40% - Accent5 19" xfId="680"/>
    <cellStyle name="40% - Accent5 2" xfId="681"/>
    <cellStyle name="40% - Accent5 20" xfId="682"/>
    <cellStyle name="40% - Accent5 21" xfId="683"/>
    <cellStyle name="40% - Accent5 22" xfId="684"/>
    <cellStyle name="40% - Accent5 23" xfId="685"/>
    <cellStyle name="40% - Accent5 24" xfId="686"/>
    <cellStyle name="40% - Accent5 25" xfId="687"/>
    <cellStyle name="40% - Accent5 26" xfId="688"/>
    <cellStyle name="40% - Accent5 27" xfId="689"/>
    <cellStyle name="40% - Accent5 28" xfId="690"/>
    <cellStyle name="40% - Accent5 29" xfId="691"/>
    <cellStyle name="40% - Accent5 3" xfId="692"/>
    <cellStyle name="40% - Accent5 30" xfId="693"/>
    <cellStyle name="40% - Accent5 31" xfId="694"/>
    <cellStyle name="40% - Accent5 32" xfId="695"/>
    <cellStyle name="40% - Accent5 33" xfId="696"/>
    <cellStyle name="40% - Accent5 34" xfId="697"/>
    <cellStyle name="40% - Accent5 35" xfId="698"/>
    <cellStyle name="40% - Accent5 36" xfId="699"/>
    <cellStyle name="40% - Accent5 37" xfId="700"/>
    <cellStyle name="40% - Accent5 38" xfId="701"/>
    <cellStyle name="40% - Accent5 39" xfId="702"/>
    <cellStyle name="40% - Accent5 4" xfId="703"/>
    <cellStyle name="40% - Accent5 40" xfId="704"/>
    <cellStyle name="40% - Accent5 41" xfId="705"/>
    <cellStyle name="40% - Accent5 42" xfId="706"/>
    <cellStyle name="40% - Accent5 43" xfId="707"/>
    <cellStyle name="40% - Accent5 44" xfId="708"/>
    <cellStyle name="40% - Accent5 45" xfId="709"/>
    <cellStyle name="40% - Accent5 46" xfId="710"/>
    <cellStyle name="40% - Accent5 47" xfId="711"/>
    <cellStyle name="40% - Accent5 48" xfId="712"/>
    <cellStyle name="40% - Accent5 49" xfId="713"/>
    <cellStyle name="40% - Accent5 5" xfId="714"/>
    <cellStyle name="40% - Accent5 50" xfId="715"/>
    <cellStyle name="40% - Accent5 51" xfId="716"/>
    <cellStyle name="40% - Accent5 52" xfId="717"/>
    <cellStyle name="40% - Accent5 53" xfId="718"/>
    <cellStyle name="40% - Accent5 54" xfId="719"/>
    <cellStyle name="40% - Accent5 55" xfId="720"/>
    <cellStyle name="40% - Accent5 56" xfId="721"/>
    <cellStyle name="40% - Accent5 57" xfId="722"/>
    <cellStyle name="40% - Accent5 58" xfId="723"/>
    <cellStyle name="40% - Accent5 59" xfId="724"/>
    <cellStyle name="40% - Accent5 6" xfId="725"/>
    <cellStyle name="40% - Accent5 60" xfId="726"/>
    <cellStyle name="40% - Accent5 61" xfId="727"/>
    <cellStyle name="40% - Accent5 62" xfId="728"/>
    <cellStyle name="40% - Accent5 63" xfId="729"/>
    <cellStyle name="40% - Accent5 64" xfId="730"/>
    <cellStyle name="40% - Accent5 65" xfId="731"/>
    <cellStyle name="40% - Accent5 66" xfId="732"/>
    <cellStyle name="40% - Accent5 67" xfId="733"/>
    <cellStyle name="40% - Accent5 68" xfId="734"/>
    <cellStyle name="40% - Accent5 7" xfId="735"/>
    <cellStyle name="40% - Accent5 8" xfId="736"/>
    <cellStyle name="40% - Accent5 9" xfId="737"/>
    <cellStyle name="40% - Accent6 10" xfId="738"/>
    <cellStyle name="40% - Accent6 11" xfId="739"/>
    <cellStyle name="40% - Accent6 12" xfId="740"/>
    <cellStyle name="40% - Accent6 13" xfId="741"/>
    <cellStyle name="40% - Accent6 14" xfId="742"/>
    <cellStyle name="40% - Accent6 15" xfId="743"/>
    <cellStyle name="40% - Accent6 16" xfId="744"/>
    <cellStyle name="40% - Accent6 17" xfId="745"/>
    <cellStyle name="40% - Accent6 18" xfId="746"/>
    <cellStyle name="40% - Accent6 19" xfId="747"/>
    <cellStyle name="40% - Accent6 2" xfId="748"/>
    <cellStyle name="40% - Accent6 20" xfId="749"/>
    <cellStyle name="40% - Accent6 21" xfId="750"/>
    <cellStyle name="40% - Accent6 22" xfId="751"/>
    <cellStyle name="40% - Accent6 23" xfId="752"/>
    <cellStyle name="40% - Accent6 24" xfId="753"/>
    <cellStyle name="40% - Accent6 25" xfId="754"/>
    <cellStyle name="40% - Accent6 26" xfId="755"/>
    <cellStyle name="40% - Accent6 27" xfId="756"/>
    <cellStyle name="40% - Accent6 28" xfId="757"/>
    <cellStyle name="40% - Accent6 29" xfId="758"/>
    <cellStyle name="40% - Accent6 3" xfId="759"/>
    <cellStyle name="40% - Accent6 30" xfId="760"/>
    <cellStyle name="40% - Accent6 31" xfId="761"/>
    <cellStyle name="40% - Accent6 32" xfId="762"/>
    <cellStyle name="40% - Accent6 33" xfId="763"/>
    <cellStyle name="40% - Accent6 34" xfId="764"/>
    <cellStyle name="40% - Accent6 35" xfId="765"/>
    <cellStyle name="40% - Accent6 36" xfId="766"/>
    <cellStyle name="40% - Accent6 37" xfId="767"/>
    <cellStyle name="40% - Accent6 38" xfId="768"/>
    <cellStyle name="40% - Accent6 39" xfId="769"/>
    <cellStyle name="40% - Accent6 4" xfId="770"/>
    <cellStyle name="40% - Accent6 40" xfId="771"/>
    <cellStyle name="40% - Accent6 41" xfId="772"/>
    <cellStyle name="40% - Accent6 42" xfId="773"/>
    <cellStyle name="40% - Accent6 43" xfId="774"/>
    <cellStyle name="40% - Accent6 44" xfId="775"/>
    <cellStyle name="40% - Accent6 45" xfId="776"/>
    <cellStyle name="40% - Accent6 46" xfId="777"/>
    <cellStyle name="40% - Accent6 47" xfId="778"/>
    <cellStyle name="40% - Accent6 48" xfId="779"/>
    <cellStyle name="40% - Accent6 49" xfId="780"/>
    <cellStyle name="40% - Accent6 5" xfId="781"/>
    <cellStyle name="40% - Accent6 50" xfId="782"/>
    <cellStyle name="40% - Accent6 51" xfId="783"/>
    <cellStyle name="40% - Accent6 52" xfId="784"/>
    <cellStyle name="40% - Accent6 53" xfId="785"/>
    <cellStyle name="40% - Accent6 54" xfId="786"/>
    <cellStyle name="40% - Accent6 55" xfId="787"/>
    <cellStyle name="40% - Accent6 56" xfId="788"/>
    <cellStyle name="40% - Accent6 57" xfId="789"/>
    <cellStyle name="40% - Accent6 58" xfId="790"/>
    <cellStyle name="40% - Accent6 59" xfId="791"/>
    <cellStyle name="40% - Accent6 6" xfId="792"/>
    <cellStyle name="40% - Accent6 60" xfId="793"/>
    <cellStyle name="40% - Accent6 61" xfId="794"/>
    <cellStyle name="40% - Accent6 62" xfId="795"/>
    <cellStyle name="40% - Accent6 63" xfId="796"/>
    <cellStyle name="40% - Accent6 64" xfId="797"/>
    <cellStyle name="40% - Accent6 65" xfId="798"/>
    <cellStyle name="40% - Accent6 66" xfId="799"/>
    <cellStyle name="40% - Accent6 67" xfId="800"/>
    <cellStyle name="40% - Accent6 68" xfId="801"/>
    <cellStyle name="40% - Accent6 7" xfId="802"/>
    <cellStyle name="40% - Accent6 8" xfId="803"/>
    <cellStyle name="40% - Accent6 9" xfId="804"/>
    <cellStyle name="60% - Accent1 10" xfId="805"/>
    <cellStyle name="60% - Accent1 11" xfId="806"/>
    <cellStyle name="60% - Accent1 12" xfId="807"/>
    <cellStyle name="60% - Accent1 13" xfId="808"/>
    <cellStyle name="60% - Accent1 14" xfId="809"/>
    <cellStyle name="60% - Accent1 15" xfId="810"/>
    <cellStyle name="60% - Accent1 16" xfId="811"/>
    <cellStyle name="60% - Accent1 17" xfId="812"/>
    <cellStyle name="60% - Accent1 18" xfId="813"/>
    <cellStyle name="60% - Accent1 19" xfId="814"/>
    <cellStyle name="60% - Accent1 2" xfId="815"/>
    <cellStyle name="60% - Accent1 20" xfId="816"/>
    <cellStyle name="60% - Accent1 21" xfId="817"/>
    <cellStyle name="60% - Accent1 22" xfId="818"/>
    <cellStyle name="60% - Accent1 23" xfId="819"/>
    <cellStyle name="60% - Accent1 24" xfId="820"/>
    <cellStyle name="60% - Accent1 25" xfId="821"/>
    <cellStyle name="60% - Accent1 26" xfId="822"/>
    <cellStyle name="60% - Accent1 27" xfId="823"/>
    <cellStyle name="60% - Accent1 28" xfId="824"/>
    <cellStyle name="60% - Accent1 29" xfId="825"/>
    <cellStyle name="60% - Accent1 3" xfId="826"/>
    <cellStyle name="60% - Accent1 30" xfId="827"/>
    <cellStyle name="60% - Accent1 31" xfId="828"/>
    <cellStyle name="60% - Accent1 32" xfId="829"/>
    <cellStyle name="60% - Accent1 33" xfId="830"/>
    <cellStyle name="60% - Accent1 34" xfId="831"/>
    <cellStyle name="60% - Accent1 35" xfId="832"/>
    <cellStyle name="60% - Accent1 36" xfId="833"/>
    <cellStyle name="60% - Accent1 37" xfId="834"/>
    <cellStyle name="60% - Accent1 38" xfId="835"/>
    <cellStyle name="60% - Accent1 39" xfId="836"/>
    <cellStyle name="60% - Accent1 4" xfId="837"/>
    <cellStyle name="60% - Accent1 40" xfId="838"/>
    <cellStyle name="60% - Accent1 41" xfId="839"/>
    <cellStyle name="60% - Accent1 42" xfId="840"/>
    <cellStyle name="60% - Accent1 43" xfId="841"/>
    <cellStyle name="60% - Accent1 44" xfId="842"/>
    <cellStyle name="60% - Accent1 45" xfId="843"/>
    <cellStyle name="60% - Accent1 46" xfId="844"/>
    <cellStyle name="60% - Accent1 47" xfId="845"/>
    <cellStyle name="60% - Accent1 48" xfId="846"/>
    <cellStyle name="60% - Accent1 49" xfId="847"/>
    <cellStyle name="60% - Accent1 5" xfId="848"/>
    <cellStyle name="60% - Accent1 50" xfId="849"/>
    <cellStyle name="60% - Accent1 51" xfId="850"/>
    <cellStyle name="60% - Accent1 52" xfId="851"/>
    <cellStyle name="60% - Accent1 53" xfId="852"/>
    <cellStyle name="60% - Accent1 54" xfId="853"/>
    <cellStyle name="60% - Accent1 55" xfId="854"/>
    <cellStyle name="60% - Accent1 56" xfId="855"/>
    <cellStyle name="60% - Accent1 57" xfId="856"/>
    <cellStyle name="60% - Accent1 58" xfId="857"/>
    <cellStyle name="60% - Accent1 59" xfId="858"/>
    <cellStyle name="60% - Accent1 6" xfId="859"/>
    <cellStyle name="60% - Accent1 60" xfId="860"/>
    <cellStyle name="60% - Accent1 61" xfId="861"/>
    <cellStyle name="60% - Accent1 62" xfId="862"/>
    <cellStyle name="60% - Accent1 63" xfId="863"/>
    <cellStyle name="60% - Accent1 64" xfId="864"/>
    <cellStyle name="60% - Accent1 65" xfId="865"/>
    <cellStyle name="60% - Accent1 66" xfId="866"/>
    <cellStyle name="60% - Accent1 67" xfId="867"/>
    <cellStyle name="60% - Accent1 68" xfId="868"/>
    <cellStyle name="60% - Accent1 7" xfId="869"/>
    <cellStyle name="60% - Accent1 8" xfId="870"/>
    <cellStyle name="60% - Accent1 9" xfId="871"/>
    <cellStyle name="60% - Accent2 10" xfId="872"/>
    <cellStyle name="60% - Accent2 11" xfId="873"/>
    <cellStyle name="60% - Accent2 12" xfId="874"/>
    <cellStyle name="60% - Accent2 13" xfId="875"/>
    <cellStyle name="60% - Accent2 14" xfId="876"/>
    <cellStyle name="60% - Accent2 15" xfId="877"/>
    <cellStyle name="60% - Accent2 16" xfId="878"/>
    <cellStyle name="60% - Accent2 17" xfId="879"/>
    <cellStyle name="60% - Accent2 18" xfId="880"/>
    <cellStyle name="60% - Accent2 19" xfId="881"/>
    <cellStyle name="60% - Accent2 2" xfId="882"/>
    <cellStyle name="60% - Accent2 20" xfId="883"/>
    <cellStyle name="60% - Accent2 21" xfId="884"/>
    <cellStyle name="60% - Accent2 22" xfId="885"/>
    <cellStyle name="60% - Accent2 23" xfId="886"/>
    <cellStyle name="60% - Accent2 24" xfId="887"/>
    <cellStyle name="60% - Accent2 25" xfId="888"/>
    <cellStyle name="60% - Accent2 26" xfId="889"/>
    <cellStyle name="60% - Accent2 27" xfId="890"/>
    <cellStyle name="60% - Accent2 28" xfId="891"/>
    <cellStyle name="60% - Accent2 29" xfId="892"/>
    <cellStyle name="60% - Accent2 3" xfId="893"/>
    <cellStyle name="60% - Accent2 30" xfId="894"/>
    <cellStyle name="60% - Accent2 31" xfId="895"/>
    <cellStyle name="60% - Accent2 32" xfId="896"/>
    <cellStyle name="60% - Accent2 33" xfId="897"/>
    <cellStyle name="60% - Accent2 34" xfId="898"/>
    <cellStyle name="60% - Accent2 35" xfId="899"/>
    <cellStyle name="60% - Accent2 36" xfId="900"/>
    <cellStyle name="60% - Accent2 37" xfId="901"/>
    <cellStyle name="60% - Accent2 38" xfId="902"/>
    <cellStyle name="60% - Accent2 39" xfId="903"/>
    <cellStyle name="60% - Accent2 4" xfId="904"/>
    <cellStyle name="60% - Accent2 40" xfId="905"/>
    <cellStyle name="60% - Accent2 41" xfId="906"/>
    <cellStyle name="60% - Accent2 42" xfId="907"/>
    <cellStyle name="60% - Accent2 43" xfId="908"/>
    <cellStyle name="60% - Accent2 44" xfId="909"/>
    <cellStyle name="60% - Accent2 45" xfId="910"/>
    <cellStyle name="60% - Accent2 46" xfId="911"/>
    <cellStyle name="60% - Accent2 47" xfId="912"/>
    <cellStyle name="60% - Accent2 48" xfId="913"/>
    <cellStyle name="60% - Accent2 49" xfId="914"/>
    <cellStyle name="60% - Accent2 5" xfId="915"/>
    <cellStyle name="60% - Accent2 50" xfId="916"/>
    <cellStyle name="60% - Accent2 51" xfId="917"/>
    <cellStyle name="60% - Accent2 52" xfId="918"/>
    <cellStyle name="60% - Accent2 53" xfId="919"/>
    <cellStyle name="60% - Accent2 54" xfId="920"/>
    <cellStyle name="60% - Accent2 55" xfId="921"/>
    <cellStyle name="60% - Accent2 56" xfId="922"/>
    <cellStyle name="60% - Accent2 57" xfId="923"/>
    <cellStyle name="60% - Accent2 58" xfId="924"/>
    <cellStyle name="60% - Accent2 59" xfId="925"/>
    <cellStyle name="60% - Accent2 6" xfId="926"/>
    <cellStyle name="60% - Accent2 60" xfId="927"/>
    <cellStyle name="60% - Accent2 61" xfId="928"/>
    <cellStyle name="60% - Accent2 62" xfId="929"/>
    <cellStyle name="60% - Accent2 63" xfId="930"/>
    <cellStyle name="60% - Accent2 64" xfId="931"/>
    <cellStyle name="60% - Accent2 65" xfId="932"/>
    <cellStyle name="60% - Accent2 66" xfId="933"/>
    <cellStyle name="60% - Accent2 67" xfId="934"/>
    <cellStyle name="60% - Accent2 68" xfId="935"/>
    <cellStyle name="60% - Accent2 7" xfId="936"/>
    <cellStyle name="60% - Accent2 8" xfId="937"/>
    <cellStyle name="60% - Accent2 9" xfId="938"/>
    <cellStyle name="60% - Accent3 10" xfId="939"/>
    <cellStyle name="60% - Accent3 11" xfId="940"/>
    <cellStyle name="60% - Accent3 12" xfId="941"/>
    <cellStyle name="60% - Accent3 13" xfId="942"/>
    <cellStyle name="60% - Accent3 14" xfId="943"/>
    <cellStyle name="60% - Accent3 15" xfId="944"/>
    <cellStyle name="60% - Accent3 16" xfId="945"/>
    <cellStyle name="60% - Accent3 17" xfId="946"/>
    <cellStyle name="60% - Accent3 18" xfId="947"/>
    <cellStyle name="60% - Accent3 19" xfId="948"/>
    <cellStyle name="60% - Accent3 2" xfId="949"/>
    <cellStyle name="60% - Accent3 20" xfId="950"/>
    <cellStyle name="60% - Accent3 21" xfId="951"/>
    <cellStyle name="60% - Accent3 22" xfId="952"/>
    <cellStyle name="60% - Accent3 23" xfId="953"/>
    <cellStyle name="60% - Accent3 24" xfId="954"/>
    <cellStyle name="60% - Accent3 25" xfId="955"/>
    <cellStyle name="60% - Accent3 26" xfId="956"/>
    <cellStyle name="60% - Accent3 27" xfId="957"/>
    <cellStyle name="60% - Accent3 28" xfId="958"/>
    <cellStyle name="60% - Accent3 29" xfId="959"/>
    <cellStyle name="60% - Accent3 3" xfId="960"/>
    <cellStyle name="60% - Accent3 30" xfId="961"/>
    <cellStyle name="60% - Accent3 31" xfId="962"/>
    <cellStyle name="60% - Accent3 32" xfId="963"/>
    <cellStyle name="60% - Accent3 33" xfId="964"/>
    <cellStyle name="60% - Accent3 34" xfId="965"/>
    <cellStyle name="60% - Accent3 35" xfId="966"/>
    <cellStyle name="60% - Accent3 36" xfId="967"/>
    <cellStyle name="60% - Accent3 37" xfId="968"/>
    <cellStyle name="60% - Accent3 38" xfId="969"/>
    <cellStyle name="60% - Accent3 39" xfId="970"/>
    <cellStyle name="60% - Accent3 4" xfId="971"/>
    <cellStyle name="60% - Accent3 40" xfId="972"/>
    <cellStyle name="60% - Accent3 41" xfId="973"/>
    <cellStyle name="60% - Accent3 42" xfId="974"/>
    <cellStyle name="60% - Accent3 43" xfId="975"/>
    <cellStyle name="60% - Accent3 44" xfId="976"/>
    <cellStyle name="60% - Accent3 45" xfId="977"/>
    <cellStyle name="60% - Accent3 46" xfId="978"/>
    <cellStyle name="60% - Accent3 47" xfId="979"/>
    <cellStyle name="60% - Accent3 48" xfId="980"/>
    <cellStyle name="60% - Accent3 49" xfId="981"/>
    <cellStyle name="60% - Accent3 5" xfId="982"/>
    <cellStyle name="60% - Accent3 50" xfId="983"/>
    <cellStyle name="60% - Accent3 51" xfId="984"/>
    <cellStyle name="60% - Accent3 52" xfId="985"/>
    <cellStyle name="60% - Accent3 53" xfId="986"/>
    <cellStyle name="60% - Accent3 54" xfId="987"/>
    <cellStyle name="60% - Accent3 55" xfId="988"/>
    <cellStyle name="60% - Accent3 56" xfId="989"/>
    <cellStyle name="60% - Accent3 57" xfId="990"/>
    <cellStyle name="60% - Accent3 58" xfId="991"/>
    <cellStyle name="60% - Accent3 59" xfId="992"/>
    <cellStyle name="60% - Accent3 6" xfId="993"/>
    <cellStyle name="60% - Accent3 60" xfId="994"/>
    <cellStyle name="60% - Accent3 61" xfId="995"/>
    <cellStyle name="60% - Accent3 62" xfId="996"/>
    <cellStyle name="60% - Accent3 63" xfId="997"/>
    <cellStyle name="60% - Accent3 64" xfId="998"/>
    <cellStyle name="60% - Accent3 65" xfId="999"/>
    <cellStyle name="60% - Accent3 66" xfId="1000"/>
    <cellStyle name="60% - Accent3 67" xfId="1001"/>
    <cellStyle name="60% - Accent3 68" xfId="1002"/>
    <cellStyle name="60% - Accent3 7" xfId="1003"/>
    <cellStyle name="60% - Accent3 8" xfId="1004"/>
    <cellStyle name="60% - Accent3 9" xfId="1005"/>
    <cellStyle name="60% - Accent4 10" xfId="1006"/>
    <cellStyle name="60% - Accent4 11" xfId="1007"/>
    <cellStyle name="60% - Accent4 12" xfId="1008"/>
    <cellStyle name="60% - Accent4 13" xfId="1009"/>
    <cellStyle name="60% - Accent4 14" xfId="1010"/>
    <cellStyle name="60% - Accent4 15" xfId="1011"/>
    <cellStyle name="60% - Accent4 16" xfId="1012"/>
    <cellStyle name="60% - Accent4 17" xfId="1013"/>
    <cellStyle name="60% - Accent4 18" xfId="1014"/>
    <cellStyle name="60% - Accent4 19" xfId="1015"/>
    <cellStyle name="60% - Accent4 2" xfId="1016"/>
    <cellStyle name="60% - Accent4 20" xfId="1017"/>
    <cellStyle name="60% - Accent4 21" xfId="1018"/>
    <cellStyle name="60% - Accent4 22" xfId="1019"/>
    <cellStyle name="60% - Accent4 23" xfId="1020"/>
    <cellStyle name="60% - Accent4 24" xfId="1021"/>
    <cellStyle name="60% - Accent4 25" xfId="1022"/>
    <cellStyle name="60% - Accent4 26" xfId="1023"/>
    <cellStyle name="60% - Accent4 27" xfId="1024"/>
    <cellStyle name="60% - Accent4 28" xfId="1025"/>
    <cellStyle name="60% - Accent4 29" xfId="1026"/>
    <cellStyle name="60% - Accent4 3" xfId="1027"/>
    <cellStyle name="60% - Accent4 30" xfId="1028"/>
    <cellStyle name="60% - Accent4 31" xfId="1029"/>
    <cellStyle name="60% - Accent4 32" xfId="1030"/>
    <cellStyle name="60% - Accent4 33" xfId="1031"/>
    <cellStyle name="60% - Accent4 34" xfId="1032"/>
    <cellStyle name="60% - Accent4 35" xfId="1033"/>
    <cellStyle name="60% - Accent4 36" xfId="1034"/>
    <cellStyle name="60% - Accent4 37" xfId="1035"/>
    <cellStyle name="60% - Accent4 38" xfId="1036"/>
    <cellStyle name="60% - Accent4 39" xfId="1037"/>
    <cellStyle name="60% - Accent4 4" xfId="1038"/>
    <cellStyle name="60% - Accent4 40" xfId="1039"/>
    <cellStyle name="60% - Accent4 41" xfId="1040"/>
    <cellStyle name="60% - Accent4 42" xfId="1041"/>
    <cellStyle name="60% - Accent4 43" xfId="1042"/>
    <cellStyle name="60% - Accent4 44" xfId="1043"/>
    <cellStyle name="60% - Accent4 45" xfId="1044"/>
    <cellStyle name="60% - Accent4 46" xfId="1045"/>
    <cellStyle name="60% - Accent4 47" xfId="1046"/>
    <cellStyle name="60% - Accent4 48" xfId="1047"/>
    <cellStyle name="60% - Accent4 49" xfId="1048"/>
    <cellStyle name="60% - Accent4 5" xfId="1049"/>
    <cellStyle name="60% - Accent4 50" xfId="1050"/>
    <cellStyle name="60% - Accent4 51" xfId="1051"/>
    <cellStyle name="60% - Accent4 52" xfId="1052"/>
    <cellStyle name="60% - Accent4 53" xfId="1053"/>
    <cellStyle name="60% - Accent4 54" xfId="1054"/>
    <cellStyle name="60% - Accent4 55" xfId="1055"/>
    <cellStyle name="60% - Accent4 56" xfId="1056"/>
    <cellStyle name="60% - Accent4 57" xfId="1057"/>
    <cellStyle name="60% - Accent4 58" xfId="1058"/>
    <cellStyle name="60% - Accent4 59" xfId="1059"/>
    <cellStyle name="60% - Accent4 6" xfId="1060"/>
    <cellStyle name="60% - Accent4 60" xfId="1061"/>
    <cellStyle name="60% - Accent4 61" xfId="1062"/>
    <cellStyle name="60% - Accent4 62" xfId="1063"/>
    <cellStyle name="60% - Accent4 63" xfId="1064"/>
    <cellStyle name="60% - Accent4 64" xfId="1065"/>
    <cellStyle name="60% - Accent4 65" xfId="1066"/>
    <cellStyle name="60% - Accent4 66" xfId="1067"/>
    <cellStyle name="60% - Accent4 67" xfId="1068"/>
    <cellStyle name="60% - Accent4 68" xfId="1069"/>
    <cellStyle name="60% - Accent4 7" xfId="1070"/>
    <cellStyle name="60% - Accent4 8" xfId="1071"/>
    <cellStyle name="60% - Accent4 9" xfId="1072"/>
    <cellStyle name="60% - Accent5 10" xfId="1073"/>
    <cellStyle name="60% - Accent5 11" xfId="1074"/>
    <cellStyle name="60% - Accent5 12" xfId="1075"/>
    <cellStyle name="60% - Accent5 13" xfId="1076"/>
    <cellStyle name="60% - Accent5 14" xfId="1077"/>
    <cellStyle name="60% - Accent5 15" xfId="1078"/>
    <cellStyle name="60% - Accent5 16" xfId="1079"/>
    <cellStyle name="60% - Accent5 17" xfId="1080"/>
    <cellStyle name="60% - Accent5 18" xfId="1081"/>
    <cellStyle name="60% - Accent5 19" xfId="1082"/>
    <cellStyle name="60% - Accent5 2" xfId="1083"/>
    <cellStyle name="60% - Accent5 20" xfId="1084"/>
    <cellStyle name="60% - Accent5 21" xfId="1085"/>
    <cellStyle name="60% - Accent5 22" xfId="1086"/>
    <cellStyle name="60% - Accent5 23" xfId="1087"/>
    <cellStyle name="60% - Accent5 24" xfId="1088"/>
    <cellStyle name="60% - Accent5 25" xfId="1089"/>
    <cellStyle name="60% - Accent5 26" xfId="1090"/>
    <cellStyle name="60% - Accent5 27" xfId="1091"/>
    <cellStyle name="60% - Accent5 28" xfId="1092"/>
    <cellStyle name="60% - Accent5 29" xfId="1093"/>
    <cellStyle name="60% - Accent5 3" xfId="1094"/>
    <cellStyle name="60% - Accent5 30" xfId="1095"/>
    <cellStyle name="60% - Accent5 31" xfId="1096"/>
    <cellStyle name="60% - Accent5 32" xfId="1097"/>
    <cellStyle name="60% - Accent5 33" xfId="1098"/>
    <cellStyle name="60% - Accent5 34" xfId="1099"/>
    <cellStyle name="60% - Accent5 35" xfId="1100"/>
    <cellStyle name="60% - Accent5 36" xfId="1101"/>
    <cellStyle name="60% - Accent5 37" xfId="1102"/>
    <cellStyle name="60% - Accent5 38" xfId="1103"/>
    <cellStyle name="60% - Accent5 39" xfId="1104"/>
    <cellStyle name="60% - Accent5 4" xfId="1105"/>
    <cellStyle name="60% - Accent5 40" xfId="1106"/>
    <cellStyle name="60% - Accent5 41" xfId="1107"/>
    <cellStyle name="60% - Accent5 42" xfId="1108"/>
    <cellStyle name="60% - Accent5 43" xfId="1109"/>
    <cellStyle name="60% - Accent5 44" xfId="1110"/>
    <cellStyle name="60% - Accent5 45" xfId="1111"/>
    <cellStyle name="60% - Accent5 46" xfId="1112"/>
    <cellStyle name="60% - Accent5 47" xfId="1113"/>
    <cellStyle name="60% - Accent5 48" xfId="1114"/>
    <cellStyle name="60% - Accent5 49" xfId="1115"/>
    <cellStyle name="60% - Accent5 5" xfId="1116"/>
    <cellStyle name="60% - Accent5 50" xfId="1117"/>
    <cellStyle name="60% - Accent5 51" xfId="1118"/>
    <cellStyle name="60% - Accent5 52" xfId="1119"/>
    <cellStyle name="60% - Accent5 53" xfId="1120"/>
    <cellStyle name="60% - Accent5 54" xfId="1121"/>
    <cellStyle name="60% - Accent5 55" xfId="1122"/>
    <cellStyle name="60% - Accent5 56" xfId="1123"/>
    <cellStyle name="60% - Accent5 57" xfId="1124"/>
    <cellStyle name="60% - Accent5 58" xfId="1125"/>
    <cellStyle name="60% - Accent5 59" xfId="1126"/>
    <cellStyle name="60% - Accent5 6" xfId="1127"/>
    <cellStyle name="60% - Accent5 60" xfId="1128"/>
    <cellStyle name="60% - Accent5 61" xfId="1129"/>
    <cellStyle name="60% - Accent5 62" xfId="1130"/>
    <cellStyle name="60% - Accent5 63" xfId="1131"/>
    <cellStyle name="60% - Accent5 64" xfId="1132"/>
    <cellStyle name="60% - Accent5 65" xfId="1133"/>
    <cellStyle name="60% - Accent5 66" xfId="1134"/>
    <cellStyle name="60% - Accent5 67" xfId="1135"/>
    <cellStyle name="60% - Accent5 68" xfId="1136"/>
    <cellStyle name="60% - Accent5 7" xfId="1137"/>
    <cellStyle name="60% - Accent5 8" xfId="1138"/>
    <cellStyle name="60% - Accent5 9" xfId="1139"/>
    <cellStyle name="60% - Accent6 10" xfId="1140"/>
    <cellStyle name="60% - Accent6 11" xfId="1141"/>
    <cellStyle name="60% - Accent6 12" xfId="1142"/>
    <cellStyle name="60% - Accent6 13" xfId="1143"/>
    <cellStyle name="60% - Accent6 14" xfId="1144"/>
    <cellStyle name="60% - Accent6 15" xfId="1145"/>
    <cellStyle name="60% - Accent6 16" xfId="1146"/>
    <cellStyle name="60% - Accent6 17" xfId="1147"/>
    <cellStyle name="60% - Accent6 18" xfId="1148"/>
    <cellStyle name="60% - Accent6 19" xfId="1149"/>
    <cellStyle name="60% - Accent6 2" xfId="1150"/>
    <cellStyle name="60% - Accent6 20" xfId="1151"/>
    <cellStyle name="60% - Accent6 21" xfId="1152"/>
    <cellStyle name="60% - Accent6 22" xfId="1153"/>
    <cellStyle name="60% - Accent6 23" xfId="1154"/>
    <cellStyle name="60% - Accent6 24" xfId="1155"/>
    <cellStyle name="60% - Accent6 25" xfId="1156"/>
    <cellStyle name="60% - Accent6 26" xfId="1157"/>
    <cellStyle name="60% - Accent6 27" xfId="1158"/>
    <cellStyle name="60% - Accent6 28" xfId="1159"/>
    <cellStyle name="60% - Accent6 29" xfId="1160"/>
    <cellStyle name="60% - Accent6 3" xfId="1161"/>
    <cellStyle name="60% - Accent6 30" xfId="1162"/>
    <cellStyle name="60% - Accent6 31" xfId="1163"/>
    <cellStyle name="60% - Accent6 32" xfId="1164"/>
    <cellStyle name="60% - Accent6 33" xfId="1165"/>
    <cellStyle name="60% - Accent6 34" xfId="1166"/>
    <cellStyle name="60% - Accent6 35" xfId="1167"/>
    <cellStyle name="60% - Accent6 36" xfId="1168"/>
    <cellStyle name="60% - Accent6 37" xfId="1169"/>
    <cellStyle name="60% - Accent6 38" xfId="1170"/>
    <cellStyle name="60% - Accent6 39" xfId="1171"/>
    <cellStyle name="60% - Accent6 4" xfId="1172"/>
    <cellStyle name="60% - Accent6 40" xfId="1173"/>
    <cellStyle name="60% - Accent6 41" xfId="1174"/>
    <cellStyle name="60% - Accent6 42" xfId="1175"/>
    <cellStyle name="60% - Accent6 43" xfId="1176"/>
    <cellStyle name="60% - Accent6 44" xfId="1177"/>
    <cellStyle name="60% - Accent6 45" xfId="1178"/>
    <cellStyle name="60% - Accent6 46" xfId="1179"/>
    <cellStyle name="60% - Accent6 47" xfId="1180"/>
    <cellStyle name="60% - Accent6 48" xfId="1181"/>
    <cellStyle name="60% - Accent6 49" xfId="1182"/>
    <cellStyle name="60% - Accent6 5" xfId="1183"/>
    <cellStyle name="60% - Accent6 50" xfId="1184"/>
    <cellStyle name="60% - Accent6 51" xfId="1185"/>
    <cellStyle name="60% - Accent6 52" xfId="1186"/>
    <cellStyle name="60% - Accent6 53" xfId="1187"/>
    <cellStyle name="60% - Accent6 54" xfId="1188"/>
    <cellStyle name="60% - Accent6 55" xfId="1189"/>
    <cellStyle name="60% - Accent6 56" xfId="1190"/>
    <cellStyle name="60% - Accent6 57" xfId="1191"/>
    <cellStyle name="60% - Accent6 58" xfId="1192"/>
    <cellStyle name="60% - Accent6 59" xfId="1193"/>
    <cellStyle name="60% - Accent6 6" xfId="1194"/>
    <cellStyle name="60% - Accent6 60" xfId="1195"/>
    <cellStyle name="60% - Accent6 61" xfId="1196"/>
    <cellStyle name="60% - Accent6 62" xfId="1197"/>
    <cellStyle name="60% - Accent6 63" xfId="1198"/>
    <cellStyle name="60% - Accent6 64" xfId="1199"/>
    <cellStyle name="60% - Accent6 65" xfId="1200"/>
    <cellStyle name="60% - Accent6 66" xfId="1201"/>
    <cellStyle name="60% - Accent6 67" xfId="1202"/>
    <cellStyle name="60% - Accent6 68" xfId="1203"/>
    <cellStyle name="60% - Accent6 7" xfId="1204"/>
    <cellStyle name="60% - Accent6 8" xfId="1205"/>
    <cellStyle name="60% - Accent6 9" xfId="1206"/>
    <cellStyle name="Accent1 10" xfId="1207"/>
    <cellStyle name="Accent1 11" xfId="1208"/>
    <cellStyle name="Accent1 12" xfId="1209"/>
    <cellStyle name="Accent1 13" xfId="1210"/>
    <cellStyle name="Accent1 14" xfId="1211"/>
    <cellStyle name="Accent1 15" xfId="1212"/>
    <cellStyle name="Accent1 16" xfId="1213"/>
    <cellStyle name="Accent1 17" xfId="1214"/>
    <cellStyle name="Accent1 18" xfId="1215"/>
    <cellStyle name="Accent1 19" xfId="1216"/>
    <cellStyle name="Accent1 2" xfId="1217"/>
    <cellStyle name="Accent1 20" xfId="1218"/>
    <cellStyle name="Accent1 21" xfId="1219"/>
    <cellStyle name="Accent1 22" xfId="1220"/>
    <cellStyle name="Accent1 23" xfId="1221"/>
    <cellStyle name="Accent1 24" xfId="1222"/>
    <cellStyle name="Accent1 25" xfId="1223"/>
    <cellStyle name="Accent1 26" xfId="1224"/>
    <cellStyle name="Accent1 27" xfId="1225"/>
    <cellStyle name="Accent1 28" xfId="1226"/>
    <cellStyle name="Accent1 29" xfId="1227"/>
    <cellStyle name="Accent1 3" xfId="1228"/>
    <cellStyle name="Accent1 30" xfId="1229"/>
    <cellStyle name="Accent1 31" xfId="1230"/>
    <cellStyle name="Accent1 32" xfId="1231"/>
    <cellStyle name="Accent1 33" xfId="1232"/>
    <cellStyle name="Accent1 34" xfId="1233"/>
    <cellStyle name="Accent1 35" xfId="1234"/>
    <cellStyle name="Accent1 36" xfId="1235"/>
    <cellStyle name="Accent1 37" xfId="1236"/>
    <cellStyle name="Accent1 38" xfId="1237"/>
    <cellStyle name="Accent1 39" xfId="1238"/>
    <cellStyle name="Accent1 4" xfId="1239"/>
    <cellStyle name="Accent1 40" xfId="1240"/>
    <cellStyle name="Accent1 41" xfId="1241"/>
    <cellStyle name="Accent1 42" xfId="1242"/>
    <cellStyle name="Accent1 43" xfId="1243"/>
    <cellStyle name="Accent1 44" xfId="1244"/>
    <cellStyle name="Accent1 45" xfId="1245"/>
    <cellStyle name="Accent1 46" xfId="1246"/>
    <cellStyle name="Accent1 47" xfId="1247"/>
    <cellStyle name="Accent1 48" xfId="1248"/>
    <cellStyle name="Accent1 49" xfId="1249"/>
    <cellStyle name="Accent1 5" xfId="1250"/>
    <cellStyle name="Accent1 50" xfId="1251"/>
    <cellStyle name="Accent1 51" xfId="1252"/>
    <cellStyle name="Accent1 52" xfId="1253"/>
    <cellStyle name="Accent1 53" xfId="1254"/>
    <cellStyle name="Accent1 54" xfId="1255"/>
    <cellStyle name="Accent1 55" xfId="1256"/>
    <cellStyle name="Accent1 56" xfId="1257"/>
    <cellStyle name="Accent1 57" xfId="1258"/>
    <cellStyle name="Accent1 58" xfId="1259"/>
    <cellStyle name="Accent1 59" xfId="1260"/>
    <cellStyle name="Accent1 6" xfId="1261"/>
    <cellStyle name="Accent1 60" xfId="1262"/>
    <cellStyle name="Accent1 61" xfId="1263"/>
    <cellStyle name="Accent1 62" xfId="1264"/>
    <cellStyle name="Accent1 63" xfId="1265"/>
    <cellStyle name="Accent1 64" xfId="1266"/>
    <cellStyle name="Accent1 65" xfId="1267"/>
    <cellStyle name="Accent1 66" xfId="1268"/>
    <cellStyle name="Accent1 67" xfId="1269"/>
    <cellStyle name="Accent1 68" xfId="1270"/>
    <cellStyle name="Accent1 7" xfId="1271"/>
    <cellStyle name="Accent1 8" xfId="1272"/>
    <cellStyle name="Accent1 9" xfId="1273"/>
    <cellStyle name="Accent2 10" xfId="1274"/>
    <cellStyle name="Accent2 11" xfId="1275"/>
    <cellStyle name="Accent2 12" xfId="1276"/>
    <cellStyle name="Accent2 13" xfId="1277"/>
    <cellStyle name="Accent2 14" xfId="1278"/>
    <cellStyle name="Accent2 15" xfId="1279"/>
    <cellStyle name="Accent2 16" xfId="1280"/>
    <cellStyle name="Accent2 17" xfId="1281"/>
    <cellStyle name="Accent2 18" xfId="1282"/>
    <cellStyle name="Accent2 19" xfId="1283"/>
    <cellStyle name="Accent2 2" xfId="1284"/>
    <cellStyle name="Accent2 20" xfId="1285"/>
    <cellStyle name="Accent2 21" xfId="1286"/>
    <cellStyle name="Accent2 22" xfId="1287"/>
    <cellStyle name="Accent2 23" xfId="1288"/>
    <cellStyle name="Accent2 24" xfId="1289"/>
    <cellStyle name="Accent2 25" xfId="1290"/>
    <cellStyle name="Accent2 26" xfId="1291"/>
    <cellStyle name="Accent2 27" xfId="1292"/>
    <cellStyle name="Accent2 28" xfId="1293"/>
    <cellStyle name="Accent2 29" xfId="1294"/>
    <cellStyle name="Accent2 3" xfId="1295"/>
    <cellStyle name="Accent2 30" xfId="1296"/>
    <cellStyle name="Accent2 31" xfId="1297"/>
    <cellStyle name="Accent2 32" xfId="1298"/>
    <cellStyle name="Accent2 33" xfId="1299"/>
    <cellStyle name="Accent2 34" xfId="1300"/>
    <cellStyle name="Accent2 35" xfId="1301"/>
    <cellStyle name="Accent2 36" xfId="1302"/>
    <cellStyle name="Accent2 37" xfId="1303"/>
    <cellStyle name="Accent2 38" xfId="1304"/>
    <cellStyle name="Accent2 39" xfId="1305"/>
    <cellStyle name="Accent2 4" xfId="1306"/>
    <cellStyle name="Accent2 40" xfId="1307"/>
    <cellStyle name="Accent2 41" xfId="1308"/>
    <cellStyle name="Accent2 42" xfId="1309"/>
    <cellStyle name="Accent2 43" xfId="1310"/>
    <cellStyle name="Accent2 44" xfId="1311"/>
    <cellStyle name="Accent2 45" xfId="1312"/>
    <cellStyle name="Accent2 46" xfId="1313"/>
    <cellStyle name="Accent2 47" xfId="1314"/>
    <cellStyle name="Accent2 48" xfId="1315"/>
    <cellStyle name="Accent2 49" xfId="1316"/>
    <cellStyle name="Accent2 5" xfId="1317"/>
    <cellStyle name="Accent2 50" xfId="1318"/>
    <cellStyle name="Accent2 51" xfId="1319"/>
    <cellStyle name="Accent2 52" xfId="1320"/>
    <cellStyle name="Accent2 53" xfId="1321"/>
    <cellStyle name="Accent2 54" xfId="1322"/>
    <cellStyle name="Accent2 55" xfId="1323"/>
    <cellStyle name="Accent2 56" xfId="1324"/>
    <cellStyle name="Accent2 57" xfId="1325"/>
    <cellStyle name="Accent2 58" xfId="1326"/>
    <cellStyle name="Accent2 59" xfId="1327"/>
    <cellStyle name="Accent2 6" xfId="1328"/>
    <cellStyle name="Accent2 60" xfId="1329"/>
    <cellStyle name="Accent2 61" xfId="1330"/>
    <cellStyle name="Accent2 62" xfId="1331"/>
    <cellStyle name="Accent2 63" xfId="1332"/>
    <cellStyle name="Accent2 64" xfId="1333"/>
    <cellStyle name="Accent2 65" xfId="1334"/>
    <cellStyle name="Accent2 66" xfId="1335"/>
    <cellStyle name="Accent2 67" xfId="1336"/>
    <cellStyle name="Accent2 68" xfId="1337"/>
    <cellStyle name="Accent2 7" xfId="1338"/>
    <cellStyle name="Accent2 8" xfId="1339"/>
    <cellStyle name="Accent2 9" xfId="1340"/>
    <cellStyle name="Accent3 10" xfId="1341"/>
    <cellStyle name="Accent3 11" xfId="1342"/>
    <cellStyle name="Accent3 12" xfId="1343"/>
    <cellStyle name="Accent3 13" xfId="1344"/>
    <cellStyle name="Accent3 14" xfId="1345"/>
    <cellStyle name="Accent3 15" xfId="1346"/>
    <cellStyle name="Accent3 16" xfId="1347"/>
    <cellStyle name="Accent3 17" xfId="1348"/>
    <cellStyle name="Accent3 18" xfId="1349"/>
    <cellStyle name="Accent3 19" xfId="1350"/>
    <cellStyle name="Accent3 2" xfId="1351"/>
    <cellStyle name="Accent3 20" xfId="1352"/>
    <cellStyle name="Accent3 21" xfId="1353"/>
    <cellStyle name="Accent3 22" xfId="1354"/>
    <cellStyle name="Accent3 23" xfId="1355"/>
    <cellStyle name="Accent3 24" xfId="1356"/>
    <cellStyle name="Accent3 25" xfId="1357"/>
    <cellStyle name="Accent3 26" xfId="1358"/>
    <cellStyle name="Accent3 27" xfId="1359"/>
    <cellStyle name="Accent3 28" xfId="1360"/>
    <cellStyle name="Accent3 29" xfId="1361"/>
    <cellStyle name="Accent3 3" xfId="1362"/>
    <cellStyle name="Accent3 30" xfId="1363"/>
    <cellStyle name="Accent3 31" xfId="1364"/>
    <cellStyle name="Accent3 32" xfId="1365"/>
    <cellStyle name="Accent3 33" xfId="1366"/>
    <cellStyle name="Accent3 34" xfId="1367"/>
    <cellStyle name="Accent3 35" xfId="1368"/>
    <cellStyle name="Accent3 36" xfId="1369"/>
    <cellStyle name="Accent3 37" xfId="1370"/>
    <cellStyle name="Accent3 38" xfId="1371"/>
    <cellStyle name="Accent3 39" xfId="1372"/>
    <cellStyle name="Accent3 4" xfId="1373"/>
    <cellStyle name="Accent3 40" xfId="1374"/>
    <cellStyle name="Accent3 41" xfId="1375"/>
    <cellStyle name="Accent3 42" xfId="1376"/>
    <cellStyle name="Accent3 43" xfId="1377"/>
    <cellStyle name="Accent3 44" xfId="1378"/>
    <cellStyle name="Accent3 45" xfId="1379"/>
    <cellStyle name="Accent3 46" xfId="1380"/>
    <cellStyle name="Accent3 47" xfId="1381"/>
    <cellStyle name="Accent3 48" xfId="1382"/>
    <cellStyle name="Accent3 49" xfId="1383"/>
    <cellStyle name="Accent3 5" xfId="1384"/>
    <cellStyle name="Accent3 50" xfId="1385"/>
    <cellStyle name="Accent3 51" xfId="1386"/>
    <cellStyle name="Accent3 52" xfId="1387"/>
    <cellStyle name="Accent3 53" xfId="1388"/>
    <cellStyle name="Accent3 54" xfId="1389"/>
    <cellStyle name="Accent3 55" xfId="1390"/>
    <cellStyle name="Accent3 56" xfId="1391"/>
    <cellStyle name="Accent3 57" xfId="1392"/>
    <cellStyle name="Accent3 58" xfId="1393"/>
    <cellStyle name="Accent3 59" xfId="1394"/>
    <cellStyle name="Accent3 6" xfId="1395"/>
    <cellStyle name="Accent3 60" xfId="1396"/>
    <cellStyle name="Accent3 61" xfId="1397"/>
    <cellStyle name="Accent3 62" xfId="1398"/>
    <cellStyle name="Accent3 63" xfId="1399"/>
    <cellStyle name="Accent3 64" xfId="1400"/>
    <cellStyle name="Accent3 65" xfId="1401"/>
    <cellStyle name="Accent3 66" xfId="1402"/>
    <cellStyle name="Accent3 67" xfId="1403"/>
    <cellStyle name="Accent3 68" xfId="1404"/>
    <cellStyle name="Accent3 7" xfId="1405"/>
    <cellStyle name="Accent3 8" xfId="1406"/>
    <cellStyle name="Accent3 9" xfId="1407"/>
    <cellStyle name="Accent4 10" xfId="1408"/>
    <cellStyle name="Accent4 11" xfId="1409"/>
    <cellStyle name="Accent4 12" xfId="1410"/>
    <cellStyle name="Accent4 13" xfId="1411"/>
    <cellStyle name="Accent4 14" xfId="1412"/>
    <cellStyle name="Accent4 15" xfId="1413"/>
    <cellStyle name="Accent4 16" xfId="1414"/>
    <cellStyle name="Accent4 17" xfId="1415"/>
    <cellStyle name="Accent4 18" xfId="1416"/>
    <cellStyle name="Accent4 19" xfId="1417"/>
    <cellStyle name="Accent4 2" xfId="1418"/>
    <cellStyle name="Accent4 20" xfId="1419"/>
    <cellStyle name="Accent4 21" xfId="1420"/>
    <cellStyle name="Accent4 22" xfId="1421"/>
    <cellStyle name="Accent4 23" xfId="1422"/>
    <cellStyle name="Accent4 24" xfId="1423"/>
    <cellStyle name="Accent4 25" xfId="1424"/>
    <cellStyle name="Accent4 26" xfId="1425"/>
    <cellStyle name="Accent4 27" xfId="1426"/>
    <cellStyle name="Accent4 28" xfId="1427"/>
    <cellStyle name="Accent4 29" xfId="1428"/>
    <cellStyle name="Accent4 3" xfId="1429"/>
    <cellStyle name="Accent4 30" xfId="1430"/>
    <cellStyle name="Accent4 31" xfId="1431"/>
    <cellStyle name="Accent4 32" xfId="1432"/>
    <cellStyle name="Accent4 33" xfId="1433"/>
    <cellStyle name="Accent4 34" xfId="1434"/>
    <cellStyle name="Accent4 35" xfId="1435"/>
    <cellStyle name="Accent4 36" xfId="1436"/>
    <cellStyle name="Accent4 37" xfId="1437"/>
    <cellStyle name="Accent4 38" xfId="1438"/>
    <cellStyle name="Accent4 39" xfId="1439"/>
    <cellStyle name="Accent4 4" xfId="1440"/>
    <cellStyle name="Accent4 40" xfId="1441"/>
    <cellStyle name="Accent4 41" xfId="1442"/>
    <cellStyle name="Accent4 42" xfId="1443"/>
    <cellStyle name="Accent4 43" xfId="1444"/>
    <cellStyle name="Accent4 44" xfId="1445"/>
    <cellStyle name="Accent4 45" xfId="1446"/>
    <cellStyle name="Accent4 46" xfId="1447"/>
    <cellStyle name="Accent4 47" xfId="1448"/>
    <cellStyle name="Accent4 48" xfId="1449"/>
    <cellStyle name="Accent4 49" xfId="1450"/>
    <cellStyle name="Accent4 5" xfId="1451"/>
    <cellStyle name="Accent4 50" xfId="1452"/>
    <cellStyle name="Accent4 51" xfId="1453"/>
    <cellStyle name="Accent4 52" xfId="1454"/>
    <cellStyle name="Accent4 53" xfId="1455"/>
    <cellStyle name="Accent4 54" xfId="1456"/>
    <cellStyle name="Accent4 55" xfId="1457"/>
    <cellStyle name="Accent4 56" xfId="1458"/>
    <cellStyle name="Accent4 57" xfId="1459"/>
    <cellStyle name="Accent4 58" xfId="1460"/>
    <cellStyle name="Accent4 59" xfId="1461"/>
    <cellStyle name="Accent4 6" xfId="1462"/>
    <cellStyle name="Accent4 60" xfId="1463"/>
    <cellStyle name="Accent4 61" xfId="1464"/>
    <cellStyle name="Accent4 62" xfId="1465"/>
    <cellStyle name="Accent4 63" xfId="1466"/>
    <cellStyle name="Accent4 64" xfId="1467"/>
    <cellStyle name="Accent4 65" xfId="1468"/>
    <cellStyle name="Accent4 66" xfId="1469"/>
    <cellStyle name="Accent4 67" xfId="1470"/>
    <cellStyle name="Accent4 68" xfId="1471"/>
    <cellStyle name="Accent4 7" xfId="1472"/>
    <cellStyle name="Accent4 8" xfId="1473"/>
    <cellStyle name="Accent4 9" xfId="1474"/>
    <cellStyle name="Accent5 10" xfId="1475"/>
    <cellStyle name="Accent5 11" xfId="1476"/>
    <cellStyle name="Accent5 12" xfId="1477"/>
    <cellStyle name="Accent5 13" xfId="1478"/>
    <cellStyle name="Accent5 14" xfId="1479"/>
    <cellStyle name="Accent5 15" xfId="1480"/>
    <cellStyle name="Accent5 16" xfId="1481"/>
    <cellStyle name="Accent5 17" xfId="1482"/>
    <cellStyle name="Accent5 18" xfId="1483"/>
    <cellStyle name="Accent5 19" xfId="1484"/>
    <cellStyle name="Accent5 2" xfId="1485"/>
    <cellStyle name="Accent5 20" xfId="1486"/>
    <cellStyle name="Accent5 21" xfId="1487"/>
    <cellStyle name="Accent5 22" xfId="1488"/>
    <cellStyle name="Accent5 23" xfId="1489"/>
    <cellStyle name="Accent5 24" xfId="1490"/>
    <cellStyle name="Accent5 25" xfId="1491"/>
    <cellStyle name="Accent5 26" xfId="1492"/>
    <cellStyle name="Accent5 27" xfId="1493"/>
    <cellStyle name="Accent5 28" xfId="1494"/>
    <cellStyle name="Accent5 29" xfId="1495"/>
    <cellStyle name="Accent5 3" xfId="1496"/>
    <cellStyle name="Accent5 30" xfId="1497"/>
    <cellStyle name="Accent5 31" xfId="1498"/>
    <cellStyle name="Accent5 32" xfId="1499"/>
    <cellStyle name="Accent5 33" xfId="1500"/>
    <cellStyle name="Accent5 34" xfId="1501"/>
    <cellStyle name="Accent5 35" xfId="1502"/>
    <cellStyle name="Accent5 36" xfId="1503"/>
    <cellStyle name="Accent5 37" xfId="1504"/>
    <cellStyle name="Accent5 38" xfId="1505"/>
    <cellStyle name="Accent5 39" xfId="1506"/>
    <cellStyle name="Accent5 4" xfId="1507"/>
    <cellStyle name="Accent5 40" xfId="1508"/>
    <cellStyle name="Accent5 41" xfId="1509"/>
    <cellStyle name="Accent5 42" xfId="1510"/>
    <cellStyle name="Accent5 43" xfId="1511"/>
    <cellStyle name="Accent5 44" xfId="1512"/>
    <cellStyle name="Accent5 45" xfId="1513"/>
    <cellStyle name="Accent5 46" xfId="1514"/>
    <cellStyle name="Accent5 47" xfId="1515"/>
    <cellStyle name="Accent5 48" xfId="1516"/>
    <cellStyle name="Accent5 49" xfId="1517"/>
    <cellStyle name="Accent5 5" xfId="1518"/>
    <cellStyle name="Accent5 50" xfId="1519"/>
    <cellStyle name="Accent5 51" xfId="1520"/>
    <cellStyle name="Accent5 52" xfId="1521"/>
    <cellStyle name="Accent5 53" xfId="1522"/>
    <cellStyle name="Accent5 54" xfId="1523"/>
    <cellStyle name="Accent5 55" xfId="1524"/>
    <cellStyle name="Accent5 56" xfId="1525"/>
    <cellStyle name="Accent5 57" xfId="1526"/>
    <cellStyle name="Accent5 58" xfId="1527"/>
    <cellStyle name="Accent5 59" xfId="1528"/>
    <cellStyle name="Accent5 6" xfId="1529"/>
    <cellStyle name="Accent5 60" xfId="1530"/>
    <cellStyle name="Accent5 61" xfId="1531"/>
    <cellStyle name="Accent5 62" xfId="1532"/>
    <cellStyle name="Accent5 63" xfId="1533"/>
    <cellStyle name="Accent5 64" xfId="1534"/>
    <cellStyle name="Accent5 65" xfId="1535"/>
    <cellStyle name="Accent5 66" xfId="1536"/>
    <cellStyle name="Accent5 67" xfId="1537"/>
    <cellStyle name="Accent5 68" xfId="1538"/>
    <cellStyle name="Accent5 7" xfId="1539"/>
    <cellStyle name="Accent5 8" xfId="1540"/>
    <cellStyle name="Accent5 9" xfId="1541"/>
    <cellStyle name="Accent6 10" xfId="1542"/>
    <cellStyle name="Accent6 11" xfId="1543"/>
    <cellStyle name="Accent6 12" xfId="1544"/>
    <cellStyle name="Accent6 13" xfId="1545"/>
    <cellStyle name="Accent6 14" xfId="1546"/>
    <cellStyle name="Accent6 15" xfId="1547"/>
    <cellStyle name="Accent6 16" xfId="1548"/>
    <cellStyle name="Accent6 17" xfId="1549"/>
    <cellStyle name="Accent6 18" xfId="1550"/>
    <cellStyle name="Accent6 19" xfId="1551"/>
    <cellStyle name="Accent6 2" xfId="1552"/>
    <cellStyle name="Accent6 20" xfId="1553"/>
    <cellStyle name="Accent6 21" xfId="1554"/>
    <cellStyle name="Accent6 22" xfId="1555"/>
    <cellStyle name="Accent6 23" xfId="1556"/>
    <cellStyle name="Accent6 24" xfId="1557"/>
    <cellStyle name="Accent6 25" xfId="1558"/>
    <cellStyle name="Accent6 26" xfId="1559"/>
    <cellStyle name="Accent6 27" xfId="1560"/>
    <cellStyle name="Accent6 28" xfId="1561"/>
    <cellStyle name="Accent6 29" xfId="1562"/>
    <cellStyle name="Accent6 3" xfId="1563"/>
    <cellStyle name="Accent6 30" xfId="1564"/>
    <cellStyle name="Accent6 31" xfId="1565"/>
    <cellStyle name="Accent6 32" xfId="1566"/>
    <cellStyle name="Accent6 33" xfId="1567"/>
    <cellStyle name="Accent6 34" xfId="1568"/>
    <cellStyle name="Accent6 35" xfId="1569"/>
    <cellStyle name="Accent6 36" xfId="1570"/>
    <cellStyle name="Accent6 37" xfId="1571"/>
    <cellStyle name="Accent6 38" xfId="1572"/>
    <cellStyle name="Accent6 39" xfId="1573"/>
    <cellStyle name="Accent6 4" xfId="1574"/>
    <cellStyle name="Accent6 40" xfId="1575"/>
    <cellStyle name="Accent6 41" xfId="1576"/>
    <cellStyle name="Accent6 42" xfId="1577"/>
    <cellStyle name="Accent6 43" xfId="1578"/>
    <cellStyle name="Accent6 44" xfId="1579"/>
    <cellStyle name="Accent6 45" xfId="1580"/>
    <cellStyle name="Accent6 46" xfId="1581"/>
    <cellStyle name="Accent6 47" xfId="1582"/>
    <cellStyle name="Accent6 48" xfId="1583"/>
    <cellStyle name="Accent6 49" xfId="1584"/>
    <cellStyle name="Accent6 5" xfId="1585"/>
    <cellStyle name="Accent6 50" xfId="1586"/>
    <cellStyle name="Accent6 51" xfId="1587"/>
    <cellStyle name="Accent6 52" xfId="1588"/>
    <cellStyle name="Accent6 53" xfId="1589"/>
    <cellStyle name="Accent6 54" xfId="1590"/>
    <cellStyle name="Accent6 55" xfId="1591"/>
    <cellStyle name="Accent6 56" xfId="1592"/>
    <cellStyle name="Accent6 57" xfId="1593"/>
    <cellStyle name="Accent6 58" xfId="1594"/>
    <cellStyle name="Accent6 59" xfId="1595"/>
    <cellStyle name="Accent6 6" xfId="1596"/>
    <cellStyle name="Accent6 60" xfId="1597"/>
    <cellStyle name="Accent6 61" xfId="1598"/>
    <cellStyle name="Accent6 62" xfId="1599"/>
    <cellStyle name="Accent6 63" xfId="1600"/>
    <cellStyle name="Accent6 64" xfId="1601"/>
    <cellStyle name="Accent6 65" xfId="1602"/>
    <cellStyle name="Accent6 66" xfId="1603"/>
    <cellStyle name="Accent6 67" xfId="1604"/>
    <cellStyle name="Accent6 68" xfId="1605"/>
    <cellStyle name="Accent6 7" xfId="1606"/>
    <cellStyle name="Accent6 8" xfId="1607"/>
    <cellStyle name="Accent6 9" xfId="1608"/>
    <cellStyle name="Bad 10" xfId="1609"/>
    <cellStyle name="Bad 11" xfId="1610"/>
    <cellStyle name="Bad 12" xfId="1611"/>
    <cellStyle name="Bad 13" xfId="1612"/>
    <cellStyle name="Bad 14" xfId="1613"/>
    <cellStyle name="Bad 15" xfId="1614"/>
    <cellStyle name="Bad 16" xfId="1615"/>
    <cellStyle name="Bad 17" xfId="1616"/>
    <cellStyle name="Bad 18" xfId="1617"/>
    <cellStyle name="Bad 19" xfId="1618"/>
    <cellStyle name="Bad 2" xfId="1619"/>
    <cellStyle name="Bad 20" xfId="1620"/>
    <cellStyle name="Bad 21" xfId="1621"/>
    <cellStyle name="Bad 22" xfId="1622"/>
    <cellStyle name="Bad 23" xfId="1623"/>
    <cellStyle name="Bad 24" xfId="1624"/>
    <cellStyle name="Bad 25" xfId="1625"/>
    <cellStyle name="Bad 26" xfId="1626"/>
    <cellStyle name="Bad 27" xfId="1627"/>
    <cellStyle name="Bad 28" xfId="1628"/>
    <cellStyle name="Bad 29" xfId="1629"/>
    <cellStyle name="Bad 3" xfId="1630"/>
    <cellStyle name="Bad 30" xfId="1631"/>
    <cellStyle name="Bad 31" xfId="1632"/>
    <cellStyle name="Bad 32" xfId="1633"/>
    <cellStyle name="Bad 33" xfId="1634"/>
    <cellStyle name="Bad 34" xfId="1635"/>
    <cellStyle name="Bad 35" xfId="1636"/>
    <cellStyle name="Bad 36" xfId="1637"/>
    <cellStyle name="Bad 37" xfId="1638"/>
    <cellStyle name="Bad 38" xfId="1639"/>
    <cellStyle name="Bad 39" xfId="1640"/>
    <cellStyle name="Bad 4" xfId="1641"/>
    <cellStyle name="Bad 40" xfId="1642"/>
    <cellStyle name="Bad 41" xfId="1643"/>
    <cellStyle name="Bad 42" xfId="1644"/>
    <cellStyle name="Bad 43" xfId="1645"/>
    <cellStyle name="Bad 44" xfId="1646"/>
    <cellStyle name="Bad 45" xfId="1647"/>
    <cellStyle name="Bad 46" xfId="1648"/>
    <cellStyle name="Bad 47" xfId="1649"/>
    <cellStyle name="Bad 48" xfId="1650"/>
    <cellStyle name="Bad 49" xfId="1651"/>
    <cellStyle name="Bad 5" xfId="1652"/>
    <cellStyle name="Bad 50" xfId="1653"/>
    <cellStyle name="Bad 51" xfId="1654"/>
    <cellStyle name="Bad 52" xfId="1655"/>
    <cellStyle name="Bad 53" xfId="1656"/>
    <cellStyle name="Bad 54" xfId="1657"/>
    <cellStyle name="Bad 55" xfId="1658"/>
    <cellStyle name="Bad 56" xfId="1659"/>
    <cellStyle name="Bad 57" xfId="1660"/>
    <cellStyle name="Bad 58" xfId="1661"/>
    <cellStyle name="Bad 59" xfId="1662"/>
    <cellStyle name="Bad 6" xfId="1663"/>
    <cellStyle name="Bad 60" xfId="1664"/>
    <cellStyle name="Bad 61" xfId="1665"/>
    <cellStyle name="Bad 62" xfId="1666"/>
    <cellStyle name="Bad 63" xfId="1667"/>
    <cellStyle name="Bad 64" xfId="1668"/>
    <cellStyle name="Bad 65" xfId="1669"/>
    <cellStyle name="Bad 66" xfId="1670"/>
    <cellStyle name="Bad 67" xfId="1671"/>
    <cellStyle name="Bad 68" xfId="1672"/>
    <cellStyle name="Bad 7" xfId="1673"/>
    <cellStyle name="Bad 8" xfId="1674"/>
    <cellStyle name="Bad 9" xfId="1675"/>
    <cellStyle name="Calculation 10" xfId="1676"/>
    <cellStyle name="Calculation 11" xfId="1677"/>
    <cellStyle name="Calculation 12" xfId="1678"/>
    <cellStyle name="Calculation 13" xfId="1679"/>
    <cellStyle name="Calculation 14" xfId="1680"/>
    <cellStyle name="Calculation 15" xfId="1681"/>
    <cellStyle name="Calculation 16" xfId="1682"/>
    <cellStyle name="Calculation 17" xfId="1683"/>
    <cellStyle name="Calculation 18" xfId="1684"/>
    <cellStyle name="Calculation 19" xfId="1685"/>
    <cellStyle name="Calculation 2" xfId="1686"/>
    <cellStyle name="Calculation 20" xfId="1687"/>
    <cellStyle name="Calculation 21" xfId="1688"/>
    <cellStyle name="Calculation 22" xfId="1689"/>
    <cellStyle name="Calculation 23" xfId="1690"/>
    <cellStyle name="Calculation 24" xfId="1691"/>
    <cellStyle name="Calculation 25" xfId="1692"/>
    <cellStyle name="Calculation 26" xfId="1693"/>
    <cellStyle name="Calculation 27" xfId="1694"/>
    <cellStyle name="Calculation 28" xfId="1695"/>
    <cellStyle name="Calculation 29" xfId="1696"/>
    <cellStyle name="Calculation 3" xfId="1697"/>
    <cellStyle name="Calculation 30" xfId="1698"/>
    <cellStyle name="Calculation 31" xfId="1699"/>
    <cellStyle name="Calculation 32" xfId="1700"/>
    <cellStyle name="Calculation 33" xfId="1701"/>
    <cellStyle name="Calculation 34" xfId="1702"/>
    <cellStyle name="Calculation 35" xfId="1703"/>
    <cellStyle name="Calculation 36" xfId="1704"/>
    <cellStyle name="Calculation 37" xfId="1705"/>
    <cellStyle name="Calculation 38" xfId="1706"/>
    <cellStyle name="Calculation 39" xfId="1707"/>
    <cellStyle name="Calculation 4" xfId="1708"/>
    <cellStyle name="Calculation 40" xfId="1709"/>
    <cellStyle name="Calculation 41" xfId="1710"/>
    <cellStyle name="Calculation 42" xfId="1711"/>
    <cellStyle name="Calculation 43" xfId="1712"/>
    <cellStyle name="Calculation 44" xfId="1713"/>
    <cellStyle name="Calculation 45" xfId="1714"/>
    <cellStyle name="Calculation 46" xfId="1715"/>
    <cellStyle name="Calculation 47" xfId="1716"/>
    <cellStyle name="Calculation 48" xfId="1717"/>
    <cellStyle name="Calculation 49" xfId="1718"/>
    <cellStyle name="Calculation 5" xfId="1719"/>
    <cellStyle name="Calculation 50" xfId="1720"/>
    <cellStyle name="Calculation 51" xfId="1721"/>
    <cellStyle name="Calculation 52" xfId="1722"/>
    <cellStyle name="Calculation 53" xfId="1723"/>
    <cellStyle name="Calculation 54" xfId="1724"/>
    <cellStyle name="Calculation 55" xfId="1725"/>
    <cellStyle name="Calculation 56" xfId="1726"/>
    <cellStyle name="Calculation 57" xfId="1727"/>
    <cellStyle name="Calculation 58" xfId="1728"/>
    <cellStyle name="Calculation 59" xfId="1729"/>
    <cellStyle name="Calculation 6" xfId="1730"/>
    <cellStyle name="Calculation 60" xfId="1731"/>
    <cellStyle name="Calculation 61" xfId="1732"/>
    <cellStyle name="Calculation 62" xfId="1733"/>
    <cellStyle name="Calculation 63" xfId="1734"/>
    <cellStyle name="Calculation 64" xfId="1735"/>
    <cellStyle name="Calculation 65" xfId="1736"/>
    <cellStyle name="Calculation 66" xfId="1737"/>
    <cellStyle name="Calculation 67" xfId="1738"/>
    <cellStyle name="Calculation 68" xfId="1739"/>
    <cellStyle name="Calculation 7" xfId="1740"/>
    <cellStyle name="Calculation 8" xfId="1741"/>
    <cellStyle name="Calculation 9" xfId="1742"/>
    <cellStyle name="Check Cell 10" xfId="1743"/>
    <cellStyle name="Check Cell 11" xfId="1744"/>
    <cellStyle name="Check Cell 12" xfId="1745"/>
    <cellStyle name="Check Cell 13" xfId="1746"/>
    <cellStyle name="Check Cell 14" xfId="1747"/>
    <cellStyle name="Check Cell 15" xfId="1748"/>
    <cellStyle name="Check Cell 16" xfId="1749"/>
    <cellStyle name="Check Cell 17" xfId="1750"/>
    <cellStyle name="Check Cell 18" xfId="1751"/>
    <cellStyle name="Check Cell 19" xfId="1752"/>
    <cellStyle name="Check Cell 2" xfId="1753"/>
    <cellStyle name="Check Cell 20" xfId="1754"/>
    <cellStyle name="Check Cell 21" xfId="1755"/>
    <cellStyle name="Check Cell 22" xfId="1756"/>
    <cellStyle name="Check Cell 23" xfId="1757"/>
    <cellStyle name="Check Cell 24" xfId="1758"/>
    <cellStyle name="Check Cell 25" xfId="1759"/>
    <cellStyle name="Check Cell 26" xfId="1760"/>
    <cellStyle name="Check Cell 27" xfId="1761"/>
    <cellStyle name="Check Cell 28" xfId="1762"/>
    <cellStyle name="Check Cell 29" xfId="1763"/>
    <cellStyle name="Check Cell 3" xfId="1764"/>
    <cellStyle name="Check Cell 30" xfId="1765"/>
    <cellStyle name="Check Cell 31" xfId="1766"/>
    <cellStyle name="Check Cell 32" xfId="1767"/>
    <cellStyle name="Check Cell 33" xfId="1768"/>
    <cellStyle name="Check Cell 34" xfId="1769"/>
    <cellStyle name="Check Cell 35" xfId="1770"/>
    <cellStyle name="Check Cell 36" xfId="1771"/>
    <cellStyle name="Check Cell 37" xfId="1772"/>
    <cellStyle name="Check Cell 38" xfId="1773"/>
    <cellStyle name="Check Cell 39" xfId="1774"/>
    <cellStyle name="Check Cell 4" xfId="1775"/>
    <cellStyle name="Check Cell 40" xfId="1776"/>
    <cellStyle name="Check Cell 41" xfId="1777"/>
    <cellStyle name="Check Cell 42" xfId="1778"/>
    <cellStyle name="Check Cell 43" xfId="1779"/>
    <cellStyle name="Check Cell 44" xfId="1780"/>
    <cellStyle name="Check Cell 45" xfId="1781"/>
    <cellStyle name="Check Cell 46" xfId="1782"/>
    <cellStyle name="Check Cell 47" xfId="1783"/>
    <cellStyle name="Check Cell 48" xfId="1784"/>
    <cellStyle name="Check Cell 49" xfId="1785"/>
    <cellStyle name="Check Cell 5" xfId="1786"/>
    <cellStyle name="Check Cell 50" xfId="1787"/>
    <cellStyle name="Check Cell 51" xfId="1788"/>
    <cellStyle name="Check Cell 52" xfId="1789"/>
    <cellStyle name="Check Cell 53" xfId="1790"/>
    <cellStyle name="Check Cell 54" xfId="1791"/>
    <cellStyle name="Check Cell 55" xfId="1792"/>
    <cellStyle name="Check Cell 56" xfId="1793"/>
    <cellStyle name="Check Cell 57" xfId="1794"/>
    <cellStyle name="Check Cell 58" xfId="1795"/>
    <cellStyle name="Check Cell 59" xfId="1796"/>
    <cellStyle name="Check Cell 6" xfId="1797"/>
    <cellStyle name="Check Cell 60" xfId="1798"/>
    <cellStyle name="Check Cell 61" xfId="1799"/>
    <cellStyle name="Check Cell 62" xfId="1800"/>
    <cellStyle name="Check Cell 63" xfId="1801"/>
    <cellStyle name="Check Cell 64" xfId="1802"/>
    <cellStyle name="Check Cell 65" xfId="1803"/>
    <cellStyle name="Check Cell 66" xfId="1804"/>
    <cellStyle name="Check Cell 67" xfId="1805"/>
    <cellStyle name="Check Cell 68" xfId="1806"/>
    <cellStyle name="Check Cell 7" xfId="1807"/>
    <cellStyle name="Check Cell 8" xfId="1808"/>
    <cellStyle name="Check Cell 9" xfId="1809"/>
    <cellStyle name="Comma 2" xfId="1810"/>
    <cellStyle name="Comma 2 2" xfId="1811"/>
    <cellStyle name="Explanatory Text 10" xfId="1812"/>
    <cellStyle name="Explanatory Text 11" xfId="1813"/>
    <cellStyle name="Explanatory Text 12" xfId="1814"/>
    <cellStyle name="Explanatory Text 13" xfId="1815"/>
    <cellStyle name="Explanatory Text 14" xfId="1816"/>
    <cellStyle name="Explanatory Text 15" xfId="1817"/>
    <cellStyle name="Explanatory Text 16" xfId="1818"/>
    <cellStyle name="Explanatory Text 17" xfId="1819"/>
    <cellStyle name="Explanatory Text 18" xfId="1820"/>
    <cellStyle name="Explanatory Text 19" xfId="1821"/>
    <cellStyle name="Explanatory Text 2" xfId="1822"/>
    <cellStyle name="Explanatory Text 20" xfId="1823"/>
    <cellStyle name="Explanatory Text 21" xfId="1824"/>
    <cellStyle name="Explanatory Text 22" xfId="1825"/>
    <cellStyle name="Explanatory Text 23" xfId="1826"/>
    <cellStyle name="Explanatory Text 24" xfId="1827"/>
    <cellStyle name="Explanatory Text 25" xfId="1828"/>
    <cellStyle name="Explanatory Text 26" xfId="1829"/>
    <cellStyle name="Explanatory Text 27" xfId="1830"/>
    <cellStyle name="Explanatory Text 28" xfId="1831"/>
    <cellStyle name="Explanatory Text 29" xfId="1832"/>
    <cellStyle name="Explanatory Text 3" xfId="1833"/>
    <cellStyle name="Explanatory Text 30" xfId="1834"/>
    <cellStyle name="Explanatory Text 31" xfId="1835"/>
    <cellStyle name="Explanatory Text 32" xfId="1836"/>
    <cellStyle name="Explanatory Text 33" xfId="1837"/>
    <cellStyle name="Explanatory Text 34" xfId="1838"/>
    <cellStyle name="Explanatory Text 35" xfId="1839"/>
    <cellStyle name="Explanatory Text 36" xfId="1840"/>
    <cellStyle name="Explanatory Text 37" xfId="1841"/>
    <cellStyle name="Explanatory Text 38" xfId="1842"/>
    <cellStyle name="Explanatory Text 39" xfId="1843"/>
    <cellStyle name="Explanatory Text 4" xfId="1844"/>
    <cellStyle name="Explanatory Text 40" xfId="1845"/>
    <cellStyle name="Explanatory Text 41" xfId="1846"/>
    <cellStyle name="Explanatory Text 42" xfId="1847"/>
    <cellStyle name="Explanatory Text 43" xfId="1848"/>
    <cellStyle name="Explanatory Text 44" xfId="1849"/>
    <cellStyle name="Explanatory Text 45" xfId="1850"/>
    <cellStyle name="Explanatory Text 46" xfId="1851"/>
    <cellStyle name="Explanatory Text 47" xfId="1852"/>
    <cellStyle name="Explanatory Text 48" xfId="1853"/>
    <cellStyle name="Explanatory Text 49" xfId="1854"/>
    <cellStyle name="Explanatory Text 5" xfId="1855"/>
    <cellStyle name="Explanatory Text 50" xfId="1856"/>
    <cellStyle name="Explanatory Text 51" xfId="1857"/>
    <cellStyle name="Explanatory Text 52" xfId="1858"/>
    <cellStyle name="Explanatory Text 53" xfId="1859"/>
    <cellStyle name="Explanatory Text 54" xfId="1860"/>
    <cellStyle name="Explanatory Text 55" xfId="1861"/>
    <cellStyle name="Explanatory Text 56" xfId="1862"/>
    <cellStyle name="Explanatory Text 57" xfId="1863"/>
    <cellStyle name="Explanatory Text 58" xfId="1864"/>
    <cellStyle name="Explanatory Text 59" xfId="1865"/>
    <cellStyle name="Explanatory Text 6" xfId="1866"/>
    <cellStyle name="Explanatory Text 60" xfId="1867"/>
    <cellStyle name="Explanatory Text 61" xfId="1868"/>
    <cellStyle name="Explanatory Text 62" xfId="1869"/>
    <cellStyle name="Explanatory Text 63" xfId="1870"/>
    <cellStyle name="Explanatory Text 64" xfId="1871"/>
    <cellStyle name="Explanatory Text 65" xfId="1872"/>
    <cellStyle name="Explanatory Text 66" xfId="1873"/>
    <cellStyle name="Explanatory Text 67" xfId="1874"/>
    <cellStyle name="Explanatory Text 68" xfId="1875"/>
    <cellStyle name="Explanatory Text 7" xfId="1876"/>
    <cellStyle name="Explanatory Text 8" xfId="1877"/>
    <cellStyle name="Explanatory Text 9" xfId="1878"/>
    <cellStyle name="Heading 1 10" xfId="1879"/>
    <cellStyle name="Heading 1 11" xfId="1880"/>
    <cellStyle name="Heading 1 12" xfId="1881"/>
    <cellStyle name="Heading 1 13" xfId="1882"/>
    <cellStyle name="Heading 1 14" xfId="1883"/>
    <cellStyle name="Heading 1 15" xfId="1884"/>
    <cellStyle name="Heading 1 16" xfId="1885"/>
    <cellStyle name="Heading 1 17" xfId="1886"/>
    <cellStyle name="Heading 1 18" xfId="1887"/>
    <cellStyle name="Heading 1 19" xfId="1888"/>
    <cellStyle name="Heading 1 2" xfId="1889"/>
    <cellStyle name="Heading 1 20" xfId="1890"/>
    <cellStyle name="Heading 1 21" xfId="1891"/>
    <cellStyle name="Heading 1 22" xfId="1892"/>
    <cellStyle name="Heading 1 23" xfId="1893"/>
    <cellStyle name="Heading 1 24" xfId="1894"/>
    <cellStyle name="Heading 1 25" xfId="1895"/>
    <cellStyle name="Heading 1 26" xfId="1896"/>
    <cellStyle name="Heading 1 27" xfId="1897"/>
    <cellStyle name="Heading 1 28" xfId="1898"/>
    <cellStyle name="Heading 1 29" xfId="1899"/>
    <cellStyle name="Heading 1 3" xfId="1900"/>
    <cellStyle name="Heading 1 30" xfId="1901"/>
    <cellStyle name="Heading 1 31" xfId="1902"/>
    <cellStyle name="Heading 1 32" xfId="1903"/>
    <cellStyle name="Heading 1 33" xfId="1904"/>
    <cellStyle name="Heading 1 34" xfId="1905"/>
    <cellStyle name="Heading 1 35" xfId="1906"/>
    <cellStyle name="Heading 1 36" xfId="1907"/>
    <cellStyle name="Heading 1 37" xfId="1908"/>
    <cellStyle name="Heading 1 38" xfId="1909"/>
    <cellStyle name="Heading 1 39" xfId="1910"/>
    <cellStyle name="Heading 1 4" xfId="1911"/>
    <cellStyle name="Heading 1 40" xfId="1912"/>
    <cellStyle name="Heading 1 41" xfId="1913"/>
    <cellStyle name="Heading 1 42" xfId="1914"/>
    <cellStyle name="Heading 1 43" xfId="1915"/>
    <cellStyle name="Heading 1 44" xfId="1916"/>
    <cellStyle name="Heading 1 45" xfId="1917"/>
    <cellStyle name="Heading 1 46" xfId="1918"/>
    <cellStyle name="Heading 1 47" xfId="1919"/>
    <cellStyle name="Heading 1 48" xfId="1920"/>
    <cellStyle name="Heading 1 49" xfId="1921"/>
    <cellStyle name="Heading 1 5" xfId="1922"/>
    <cellStyle name="Heading 1 50" xfId="1923"/>
    <cellStyle name="Heading 1 51" xfId="1924"/>
    <cellStyle name="Heading 1 52" xfId="1925"/>
    <cellStyle name="Heading 1 53" xfId="1926"/>
    <cellStyle name="Heading 1 54" xfId="1927"/>
    <cellStyle name="Heading 1 55" xfId="1928"/>
    <cellStyle name="Heading 1 56" xfId="1929"/>
    <cellStyle name="Heading 1 57" xfId="1930"/>
    <cellStyle name="Heading 1 58" xfId="1931"/>
    <cellStyle name="Heading 1 59" xfId="1932"/>
    <cellStyle name="Heading 1 6" xfId="1933"/>
    <cellStyle name="Heading 1 60" xfId="1934"/>
    <cellStyle name="Heading 1 61" xfId="1935"/>
    <cellStyle name="Heading 1 62" xfId="1936"/>
    <cellStyle name="Heading 1 63" xfId="1937"/>
    <cellStyle name="Heading 1 64" xfId="1938"/>
    <cellStyle name="Heading 1 65" xfId="1939"/>
    <cellStyle name="Heading 1 66" xfId="1940"/>
    <cellStyle name="Heading 1 67" xfId="1941"/>
    <cellStyle name="Heading 1 68" xfId="1942"/>
    <cellStyle name="Heading 1 7" xfId="1943"/>
    <cellStyle name="Heading 1 8" xfId="1944"/>
    <cellStyle name="Heading 1 9" xfId="1945"/>
    <cellStyle name="Heading 2 10" xfId="1946"/>
    <cellStyle name="Heading 2 11" xfId="1947"/>
    <cellStyle name="Heading 2 12" xfId="1948"/>
    <cellStyle name="Heading 2 13" xfId="1949"/>
    <cellStyle name="Heading 2 14" xfId="1950"/>
    <cellStyle name="Heading 2 15" xfId="1951"/>
    <cellStyle name="Heading 2 16" xfId="1952"/>
    <cellStyle name="Heading 2 17" xfId="1953"/>
    <cellStyle name="Heading 2 18" xfId="1954"/>
    <cellStyle name="Heading 2 19" xfId="1955"/>
    <cellStyle name="Heading 2 2" xfId="1956"/>
    <cellStyle name="Heading 2 20" xfId="1957"/>
    <cellStyle name="Heading 2 21" xfId="1958"/>
    <cellStyle name="Heading 2 22" xfId="1959"/>
    <cellStyle name="Heading 2 23" xfId="1960"/>
    <cellStyle name="Heading 2 24" xfId="1961"/>
    <cellStyle name="Heading 2 25" xfId="1962"/>
    <cellStyle name="Heading 2 26" xfId="1963"/>
    <cellStyle name="Heading 2 27" xfId="1964"/>
    <cellStyle name="Heading 2 28" xfId="1965"/>
    <cellStyle name="Heading 2 29" xfId="1966"/>
    <cellStyle name="Heading 2 3" xfId="1967"/>
    <cellStyle name="Heading 2 30" xfId="1968"/>
    <cellStyle name="Heading 2 31" xfId="1969"/>
    <cellStyle name="Heading 2 32" xfId="1970"/>
    <cellStyle name="Heading 2 33" xfId="1971"/>
    <cellStyle name="Heading 2 34" xfId="1972"/>
    <cellStyle name="Heading 2 35" xfId="1973"/>
    <cellStyle name="Heading 2 36" xfId="1974"/>
    <cellStyle name="Heading 2 37" xfId="1975"/>
    <cellStyle name="Heading 2 38" xfId="1976"/>
    <cellStyle name="Heading 2 39" xfId="1977"/>
    <cellStyle name="Heading 2 4" xfId="1978"/>
    <cellStyle name="Heading 2 40" xfId="1979"/>
    <cellStyle name="Heading 2 41" xfId="1980"/>
    <cellStyle name="Heading 2 42" xfId="1981"/>
    <cellStyle name="Heading 2 43" xfId="1982"/>
    <cellStyle name="Heading 2 44" xfId="1983"/>
    <cellStyle name="Heading 2 45" xfId="1984"/>
    <cellStyle name="Heading 2 46" xfId="1985"/>
    <cellStyle name="Heading 2 47" xfId="1986"/>
    <cellStyle name="Heading 2 48" xfId="1987"/>
    <cellStyle name="Heading 2 49" xfId="1988"/>
    <cellStyle name="Heading 2 5" xfId="1989"/>
    <cellStyle name="Heading 2 50" xfId="1990"/>
    <cellStyle name="Heading 2 51" xfId="1991"/>
    <cellStyle name="Heading 2 52" xfId="1992"/>
    <cellStyle name="Heading 2 53" xfId="1993"/>
    <cellStyle name="Heading 2 54" xfId="1994"/>
    <cellStyle name="Heading 2 55" xfId="1995"/>
    <cellStyle name="Heading 2 56" xfId="1996"/>
    <cellStyle name="Heading 2 57" xfId="1997"/>
    <cellStyle name="Heading 2 58" xfId="1998"/>
    <cellStyle name="Heading 2 59" xfId="1999"/>
    <cellStyle name="Heading 2 6" xfId="2000"/>
    <cellStyle name="Heading 2 60" xfId="2001"/>
    <cellStyle name="Heading 2 61" xfId="2002"/>
    <cellStyle name="Heading 2 62" xfId="2003"/>
    <cellStyle name="Heading 2 63" xfId="2004"/>
    <cellStyle name="Heading 2 64" xfId="2005"/>
    <cellStyle name="Heading 2 65" xfId="2006"/>
    <cellStyle name="Heading 2 66" xfId="2007"/>
    <cellStyle name="Heading 2 67" xfId="2008"/>
    <cellStyle name="Heading 2 68" xfId="2009"/>
    <cellStyle name="Heading 2 7" xfId="2010"/>
    <cellStyle name="Heading 2 8" xfId="2011"/>
    <cellStyle name="Heading 2 9" xfId="2012"/>
    <cellStyle name="Heading 3 10" xfId="2013"/>
    <cellStyle name="Heading 3 11" xfId="2014"/>
    <cellStyle name="Heading 3 12" xfId="2015"/>
    <cellStyle name="Heading 3 13" xfId="2016"/>
    <cellStyle name="Heading 3 14" xfId="2017"/>
    <cellStyle name="Heading 3 15" xfId="2018"/>
    <cellStyle name="Heading 3 16" xfId="2019"/>
    <cellStyle name="Heading 3 17" xfId="2020"/>
    <cellStyle name="Heading 3 18" xfId="2021"/>
    <cellStyle name="Heading 3 19" xfId="2022"/>
    <cellStyle name="Heading 3 2" xfId="2023"/>
    <cellStyle name="Heading 3 20" xfId="2024"/>
    <cellStyle name="Heading 3 21" xfId="2025"/>
    <cellStyle name="Heading 3 22" xfId="2026"/>
    <cellStyle name="Heading 3 23" xfId="2027"/>
    <cellStyle name="Heading 3 24" xfId="2028"/>
    <cellStyle name="Heading 3 25" xfId="2029"/>
    <cellStyle name="Heading 3 26" xfId="2030"/>
    <cellStyle name="Heading 3 27" xfId="2031"/>
    <cellStyle name="Heading 3 28" xfId="2032"/>
    <cellStyle name="Heading 3 29" xfId="2033"/>
    <cellStyle name="Heading 3 3" xfId="2034"/>
    <cellStyle name="Heading 3 30" xfId="2035"/>
    <cellStyle name="Heading 3 31" xfId="2036"/>
    <cellStyle name="Heading 3 32" xfId="2037"/>
    <cellStyle name="Heading 3 33" xfId="2038"/>
    <cellStyle name="Heading 3 34" xfId="2039"/>
    <cellStyle name="Heading 3 35" xfId="2040"/>
    <cellStyle name="Heading 3 36" xfId="2041"/>
    <cellStyle name="Heading 3 37" xfId="2042"/>
    <cellStyle name="Heading 3 38" xfId="2043"/>
    <cellStyle name="Heading 3 39" xfId="2044"/>
    <cellStyle name="Heading 3 4" xfId="2045"/>
    <cellStyle name="Heading 3 40" xfId="2046"/>
    <cellStyle name="Heading 3 41" xfId="2047"/>
    <cellStyle name="Heading 3 42" xfId="2048"/>
    <cellStyle name="Heading 3 43" xfId="2049"/>
    <cellStyle name="Heading 3 44" xfId="2050"/>
    <cellStyle name="Heading 3 45" xfId="2051"/>
    <cellStyle name="Heading 3 46" xfId="2052"/>
    <cellStyle name="Heading 3 47" xfId="2053"/>
    <cellStyle name="Heading 3 48" xfId="2054"/>
    <cellStyle name="Heading 3 49" xfId="2055"/>
    <cellStyle name="Heading 3 5" xfId="2056"/>
    <cellStyle name="Heading 3 50" xfId="2057"/>
    <cellStyle name="Heading 3 51" xfId="2058"/>
    <cellStyle name="Heading 3 52" xfId="2059"/>
    <cellStyle name="Heading 3 53" xfId="2060"/>
    <cellStyle name="Heading 3 54" xfId="2061"/>
    <cellStyle name="Heading 3 55" xfId="2062"/>
    <cellStyle name="Heading 3 56" xfId="2063"/>
    <cellStyle name="Heading 3 57" xfId="2064"/>
    <cellStyle name="Heading 3 58" xfId="2065"/>
    <cellStyle name="Heading 3 59" xfId="2066"/>
    <cellStyle name="Heading 3 6" xfId="2067"/>
    <cellStyle name="Heading 3 60" xfId="2068"/>
    <cellStyle name="Heading 3 61" xfId="2069"/>
    <cellStyle name="Heading 3 62" xfId="2070"/>
    <cellStyle name="Heading 3 63" xfId="2071"/>
    <cellStyle name="Heading 3 64" xfId="2072"/>
    <cellStyle name="Heading 3 65" xfId="2073"/>
    <cellStyle name="Heading 3 66" xfId="2074"/>
    <cellStyle name="Heading 3 67" xfId="2075"/>
    <cellStyle name="Heading 3 68" xfId="2076"/>
    <cellStyle name="Heading 3 7" xfId="2077"/>
    <cellStyle name="Heading 3 8" xfId="2078"/>
    <cellStyle name="Heading 3 9" xfId="2079"/>
    <cellStyle name="Heading 4 10" xfId="2080"/>
    <cellStyle name="Heading 4 11" xfId="2081"/>
    <cellStyle name="Heading 4 12" xfId="2082"/>
    <cellStyle name="Heading 4 13" xfId="2083"/>
    <cellStyle name="Heading 4 14" xfId="2084"/>
    <cellStyle name="Heading 4 15" xfId="2085"/>
    <cellStyle name="Heading 4 16" xfId="2086"/>
    <cellStyle name="Heading 4 17" xfId="2087"/>
    <cellStyle name="Heading 4 18" xfId="2088"/>
    <cellStyle name="Heading 4 19" xfId="2089"/>
    <cellStyle name="Heading 4 2" xfId="2090"/>
    <cellStyle name="Heading 4 20" xfId="2091"/>
    <cellStyle name="Heading 4 21" xfId="2092"/>
    <cellStyle name="Heading 4 22" xfId="2093"/>
    <cellStyle name="Heading 4 23" xfId="2094"/>
    <cellStyle name="Heading 4 24" xfId="2095"/>
    <cellStyle name="Heading 4 25" xfId="2096"/>
    <cellStyle name="Heading 4 26" xfId="2097"/>
    <cellStyle name="Heading 4 27" xfId="2098"/>
    <cellStyle name="Heading 4 28" xfId="2099"/>
    <cellStyle name="Heading 4 29" xfId="2100"/>
    <cellStyle name="Heading 4 3" xfId="2101"/>
    <cellStyle name="Heading 4 30" xfId="2102"/>
    <cellStyle name="Heading 4 31" xfId="2103"/>
    <cellStyle name="Heading 4 32" xfId="2104"/>
    <cellStyle name="Heading 4 33" xfId="2105"/>
    <cellStyle name="Heading 4 34" xfId="2106"/>
    <cellStyle name="Heading 4 35" xfId="2107"/>
    <cellStyle name="Heading 4 36" xfId="2108"/>
    <cellStyle name="Heading 4 37" xfId="2109"/>
    <cellStyle name="Heading 4 38" xfId="2110"/>
    <cellStyle name="Heading 4 39" xfId="2111"/>
    <cellStyle name="Heading 4 4" xfId="2112"/>
    <cellStyle name="Heading 4 40" xfId="2113"/>
    <cellStyle name="Heading 4 41" xfId="2114"/>
    <cellStyle name="Heading 4 42" xfId="2115"/>
    <cellStyle name="Heading 4 43" xfId="2116"/>
    <cellStyle name="Heading 4 44" xfId="2117"/>
    <cellStyle name="Heading 4 45" xfId="2118"/>
    <cellStyle name="Heading 4 46" xfId="2119"/>
    <cellStyle name="Heading 4 47" xfId="2120"/>
    <cellStyle name="Heading 4 48" xfId="2121"/>
    <cellStyle name="Heading 4 49" xfId="2122"/>
    <cellStyle name="Heading 4 5" xfId="2123"/>
    <cellStyle name="Heading 4 50" xfId="2124"/>
    <cellStyle name="Heading 4 51" xfId="2125"/>
    <cellStyle name="Heading 4 52" xfId="2126"/>
    <cellStyle name="Heading 4 53" xfId="2127"/>
    <cellStyle name="Heading 4 54" xfId="2128"/>
    <cellStyle name="Heading 4 55" xfId="2129"/>
    <cellStyle name="Heading 4 56" xfId="2130"/>
    <cellStyle name="Heading 4 57" xfId="2131"/>
    <cellStyle name="Heading 4 58" xfId="2132"/>
    <cellStyle name="Heading 4 59" xfId="2133"/>
    <cellStyle name="Heading 4 6" xfId="2134"/>
    <cellStyle name="Heading 4 60" xfId="2135"/>
    <cellStyle name="Heading 4 61" xfId="2136"/>
    <cellStyle name="Heading 4 62" xfId="2137"/>
    <cellStyle name="Heading 4 63" xfId="2138"/>
    <cellStyle name="Heading 4 64" xfId="2139"/>
    <cellStyle name="Heading 4 65" xfId="2140"/>
    <cellStyle name="Heading 4 66" xfId="2141"/>
    <cellStyle name="Heading 4 67" xfId="2142"/>
    <cellStyle name="Heading 4 68" xfId="2143"/>
    <cellStyle name="Heading 4 7" xfId="2144"/>
    <cellStyle name="Heading 4 8" xfId="2145"/>
    <cellStyle name="Heading 4 9" xfId="2146"/>
    <cellStyle name="Hiperveza" xfId="2147" builtinId="8"/>
    <cellStyle name="Hyperlink 4" xfId="2148"/>
    <cellStyle name="Input 10" xfId="2149"/>
    <cellStyle name="Input 11" xfId="2150"/>
    <cellStyle name="Input 12" xfId="2151"/>
    <cellStyle name="Input 13" xfId="2152"/>
    <cellStyle name="Input 14" xfId="2153"/>
    <cellStyle name="Input 15" xfId="2154"/>
    <cellStyle name="Input 16" xfId="2155"/>
    <cellStyle name="Input 17" xfId="2156"/>
    <cellStyle name="Input 18" xfId="2157"/>
    <cellStyle name="Input 19" xfId="2158"/>
    <cellStyle name="Input 2" xfId="2159"/>
    <cellStyle name="Input 20" xfId="2160"/>
    <cellStyle name="Input 21" xfId="2161"/>
    <cellStyle name="Input 22" xfId="2162"/>
    <cellStyle name="Input 23" xfId="2163"/>
    <cellStyle name="Input 24" xfId="2164"/>
    <cellStyle name="Input 25" xfId="2165"/>
    <cellStyle name="Input 26" xfId="2166"/>
    <cellStyle name="Input 27" xfId="2167"/>
    <cellStyle name="Input 28" xfId="2168"/>
    <cellStyle name="Input 29" xfId="2169"/>
    <cellStyle name="Input 3" xfId="2170"/>
    <cellStyle name="Input 30" xfId="2171"/>
    <cellStyle name="Input 31" xfId="2172"/>
    <cellStyle name="Input 32" xfId="2173"/>
    <cellStyle name="Input 33" xfId="2174"/>
    <cellStyle name="Input 34" xfId="2175"/>
    <cellStyle name="Input 35" xfId="2176"/>
    <cellStyle name="Input 36" xfId="2177"/>
    <cellStyle name="Input 37" xfId="2178"/>
    <cellStyle name="Input 38" xfId="2179"/>
    <cellStyle name="Input 39" xfId="2180"/>
    <cellStyle name="Input 4" xfId="2181"/>
    <cellStyle name="Input 40" xfId="2182"/>
    <cellStyle name="Input 41" xfId="2183"/>
    <cellStyle name="Input 42" xfId="2184"/>
    <cellStyle name="Input 43" xfId="2185"/>
    <cellStyle name="Input 44" xfId="2186"/>
    <cellStyle name="Input 45" xfId="2187"/>
    <cellStyle name="Input 46" xfId="2188"/>
    <cellStyle name="Input 47" xfId="2189"/>
    <cellStyle name="Input 48" xfId="2190"/>
    <cellStyle name="Input 49" xfId="2191"/>
    <cellStyle name="Input 5" xfId="2192"/>
    <cellStyle name="Input 50" xfId="2193"/>
    <cellStyle name="Input 51" xfId="2194"/>
    <cellStyle name="Input 52" xfId="2195"/>
    <cellStyle name="Input 53" xfId="2196"/>
    <cellStyle name="Input 54" xfId="2197"/>
    <cellStyle name="Input 55" xfId="2198"/>
    <cellStyle name="Input 56" xfId="2199"/>
    <cellStyle name="Input 57" xfId="2200"/>
    <cellStyle name="Input 58" xfId="2201"/>
    <cellStyle name="Input 59" xfId="2202"/>
    <cellStyle name="Input 6" xfId="2203"/>
    <cellStyle name="Input 60" xfId="2204"/>
    <cellStyle name="Input 61" xfId="2205"/>
    <cellStyle name="Input 62" xfId="2206"/>
    <cellStyle name="Input 63" xfId="2207"/>
    <cellStyle name="Input 64" xfId="2208"/>
    <cellStyle name="Input 65" xfId="2209"/>
    <cellStyle name="Input 66" xfId="2210"/>
    <cellStyle name="Input 67" xfId="2211"/>
    <cellStyle name="Input 68" xfId="2212"/>
    <cellStyle name="Input 7" xfId="2213"/>
    <cellStyle name="Input 8" xfId="2214"/>
    <cellStyle name="Input 9" xfId="2215"/>
    <cellStyle name="Linked Cell 10" xfId="2216"/>
    <cellStyle name="Linked Cell 11" xfId="2217"/>
    <cellStyle name="Linked Cell 12" xfId="2218"/>
    <cellStyle name="Linked Cell 13" xfId="2219"/>
    <cellStyle name="Linked Cell 14" xfId="2220"/>
    <cellStyle name="Linked Cell 15" xfId="2221"/>
    <cellStyle name="Linked Cell 16" xfId="2222"/>
    <cellStyle name="Linked Cell 17" xfId="2223"/>
    <cellStyle name="Linked Cell 18" xfId="2224"/>
    <cellStyle name="Linked Cell 19" xfId="2225"/>
    <cellStyle name="Linked Cell 2" xfId="2226"/>
    <cellStyle name="Linked Cell 20" xfId="2227"/>
    <cellStyle name="Linked Cell 21" xfId="2228"/>
    <cellStyle name="Linked Cell 22" xfId="2229"/>
    <cellStyle name="Linked Cell 23" xfId="2230"/>
    <cellStyle name="Linked Cell 24" xfId="2231"/>
    <cellStyle name="Linked Cell 25" xfId="2232"/>
    <cellStyle name="Linked Cell 26" xfId="2233"/>
    <cellStyle name="Linked Cell 27" xfId="2234"/>
    <cellStyle name="Linked Cell 28" xfId="2235"/>
    <cellStyle name="Linked Cell 29" xfId="2236"/>
    <cellStyle name="Linked Cell 3" xfId="2237"/>
    <cellStyle name="Linked Cell 30" xfId="2238"/>
    <cellStyle name="Linked Cell 31" xfId="2239"/>
    <cellStyle name="Linked Cell 32" xfId="2240"/>
    <cellStyle name="Linked Cell 33" xfId="2241"/>
    <cellStyle name="Linked Cell 34" xfId="2242"/>
    <cellStyle name="Linked Cell 35" xfId="2243"/>
    <cellStyle name="Linked Cell 36" xfId="2244"/>
    <cellStyle name="Linked Cell 37" xfId="2245"/>
    <cellStyle name="Linked Cell 38" xfId="2246"/>
    <cellStyle name="Linked Cell 39" xfId="2247"/>
    <cellStyle name="Linked Cell 4" xfId="2248"/>
    <cellStyle name="Linked Cell 40" xfId="2249"/>
    <cellStyle name="Linked Cell 41" xfId="2250"/>
    <cellStyle name="Linked Cell 42" xfId="2251"/>
    <cellStyle name="Linked Cell 43" xfId="2252"/>
    <cellStyle name="Linked Cell 44" xfId="2253"/>
    <cellStyle name="Linked Cell 45" xfId="2254"/>
    <cellStyle name="Linked Cell 46" xfId="2255"/>
    <cellStyle name="Linked Cell 47" xfId="2256"/>
    <cellStyle name="Linked Cell 48" xfId="2257"/>
    <cellStyle name="Linked Cell 49" xfId="2258"/>
    <cellStyle name="Linked Cell 5" xfId="2259"/>
    <cellStyle name="Linked Cell 50" xfId="2260"/>
    <cellStyle name="Linked Cell 51" xfId="2261"/>
    <cellStyle name="Linked Cell 52" xfId="2262"/>
    <cellStyle name="Linked Cell 53" xfId="2263"/>
    <cellStyle name="Linked Cell 54" xfId="2264"/>
    <cellStyle name="Linked Cell 55" xfId="2265"/>
    <cellStyle name="Linked Cell 56" xfId="2266"/>
    <cellStyle name="Linked Cell 57" xfId="2267"/>
    <cellStyle name="Linked Cell 58" xfId="2268"/>
    <cellStyle name="Linked Cell 59" xfId="2269"/>
    <cellStyle name="Linked Cell 6" xfId="2270"/>
    <cellStyle name="Linked Cell 60" xfId="2271"/>
    <cellStyle name="Linked Cell 61" xfId="2272"/>
    <cellStyle name="Linked Cell 62" xfId="2273"/>
    <cellStyle name="Linked Cell 63" xfId="2274"/>
    <cellStyle name="Linked Cell 64" xfId="2275"/>
    <cellStyle name="Linked Cell 65" xfId="2276"/>
    <cellStyle name="Linked Cell 66" xfId="2277"/>
    <cellStyle name="Linked Cell 67" xfId="2278"/>
    <cellStyle name="Linked Cell 68" xfId="2279"/>
    <cellStyle name="Linked Cell 7" xfId="2280"/>
    <cellStyle name="Linked Cell 8" xfId="2281"/>
    <cellStyle name="Linked Cell 9" xfId="2282"/>
    <cellStyle name="Neutral 10" xfId="2283"/>
    <cellStyle name="Neutral 11" xfId="2284"/>
    <cellStyle name="Neutral 12" xfId="2285"/>
    <cellStyle name="Neutral 13" xfId="2286"/>
    <cellStyle name="Neutral 14" xfId="2287"/>
    <cellStyle name="Neutral 15" xfId="2288"/>
    <cellStyle name="Neutral 16" xfId="2289"/>
    <cellStyle name="Neutral 17" xfId="2290"/>
    <cellStyle name="Neutral 18" xfId="2291"/>
    <cellStyle name="Neutral 19" xfId="2292"/>
    <cellStyle name="Neutral 2" xfId="2293"/>
    <cellStyle name="Neutral 20" xfId="2294"/>
    <cellStyle name="Neutral 21" xfId="2295"/>
    <cellStyle name="Neutral 22" xfId="2296"/>
    <cellStyle name="Neutral 23" xfId="2297"/>
    <cellStyle name="Neutral 24" xfId="2298"/>
    <cellStyle name="Neutral 25" xfId="2299"/>
    <cellStyle name="Neutral 26" xfId="2300"/>
    <cellStyle name="Neutral 27" xfId="2301"/>
    <cellStyle name="Neutral 28" xfId="2302"/>
    <cellStyle name="Neutral 29" xfId="2303"/>
    <cellStyle name="Neutral 3" xfId="2304"/>
    <cellStyle name="Neutral 30" xfId="2305"/>
    <cellStyle name="Neutral 31" xfId="2306"/>
    <cellStyle name="Neutral 32" xfId="2307"/>
    <cellStyle name="Neutral 33" xfId="2308"/>
    <cellStyle name="Neutral 34" xfId="2309"/>
    <cellStyle name="Neutral 35" xfId="2310"/>
    <cellStyle name="Neutral 36" xfId="2311"/>
    <cellStyle name="Neutral 37" xfId="2312"/>
    <cellStyle name="Neutral 38" xfId="2313"/>
    <cellStyle name="Neutral 39" xfId="2314"/>
    <cellStyle name="Neutral 4" xfId="2315"/>
    <cellStyle name="Neutral 40" xfId="2316"/>
    <cellStyle name="Neutral 41" xfId="2317"/>
    <cellStyle name="Neutral 42" xfId="2318"/>
    <cellStyle name="Neutral 43" xfId="2319"/>
    <cellStyle name="Neutral 44" xfId="2320"/>
    <cellStyle name="Neutral 45" xfId="2321"/>
    <cellStyle name="Neutral 46" xfId="2322"/>
    <cellStyle name="Neutral 47" xfId="2323"/>
    <cellStyle name="Neutral 48" xfId="2324"/>
    <cellStyle name="Neutral 49" xfId="2325"/>
    <cellStyle name="Neutral 5" xfId="2326"/>
    <cellStyle name="Neutral 50" xfId="2327"/>
    <cellStyle name="Neutral 51" xfId="2328"/>
    <cellStyle name="Neutral 52" xfId="2329"/>
    <cellStyle name="Neutral 53" xfId="2330"/>
    <cellStyle name="Neutral 54" xfId="2331"/>
    <cellStyle name="Neutral 55" xfId="2332"/>
    <cellStyle name="Neutral 56" xfId="2333"/>
    <cellStyle name="Neutral 57" xfId="2334"/>
    <cellStyle name="Neutral 58" xfId="2335"/>
    <cellStyle name="Neutral 59" xfId="2336"/>
    <cellStyle name="Neutral 6" xfId="2337"/>
    <cellStyle name="Neutral 60" xfId="2338"/>
    <cellStyle name="Neutral 61" xfId="2339"/>
    <cellStyle name="Neutral 62" xfId="2340"/>
    <cellStyle name="Neutral 63" xfId="2341"/>
    <cellStyle name="Neutral 64" xfId="2342"/>
    <cellStyle name="Neutral 65" xfId="2343"/>
    <cellStyle name="Neutral 66" xfId="2344"/>
    <cellStyle name="Neutral 67" xfId="2345"/>
    <cellStyle name="Neutral 68" xfId="2346"/>
    <cellStyle name="Neutral 7" xfId="2347"/>
    <cellStyle name="Neutral 8" xfId="2348"/>
    <cellStyle name="Neutral 9" xfId="2349"/>
    <cellStyle name="Normal 10" xfId="2350"/>
    <cellStyle name="Normal 100" xfId="2351"/>
    <cellStyle name="Normal 100 2" xfId="2352"/>
    <cellStyle name="Normal 101" xfId="2353"/>
    <cellStyle name="Normal 101 2" xfId="2354"/>
    <cellStyle name="Normal 102" xfId="2355"/>
    <cellStyle name="Normal 102 2" xfId="2356"/>
    <cellStyle name="Normal 103" xfId="2357"/>
    <cellStyle name="Normal 104" xfId="2358"/>
    <cellStyle name="Normal 104 2" xfId="2359"/>
    <cellStyle name="Normal 105" xfId="2360"/>
    <cellStyle name="Normal 106" xfId="2361"/>
    <cellStyle name="Normal 106 2" xfId="2362"/>
    <cellStyle name="Normal 107" xfId="2363"/>
    <cellStyle name="Normal 107 2" xfId="2364"/>
    <cellStyle name="Normal 108" xfId="2365"/>
    <cellStyle name="Normal 109" xfId="2366"/>
    <cellStyle name="Normal 109 2" xfId="2367"/>
    <cellStyle name="Normal 11" xfId="2368"/>
    <cellStyle name="Normal 110" xfId="2369"/>
    <cellStyle name="Normal 110 2" xfId="2370"/>
    <cellStyle name="Normal 111" xfId="2371"/>
    <cellStyle name="Normal 111 2" xfId="2372"/>
    <cellStyle name="Normal 112" xfId="2373"/>
    <cellStyle name="Normal 112 2" xfId="2374"/>
    <cellStyle name="Normal 113" xfId="2375"/>
    <cellStyle name="Normal 113 2" xfId="2376"/>
    <cellStyle name="Normal 12" xfId="2377"/>
    <cellStyle name="Normal 12 2" xfId="2378"/>
    <cellStyle name="Normal 12 3" xfId="2379"/>
    <cellStyle name="Normal 12 4" xfId="2380"/>
    <cellStyle name="Normal 12 5" xfId="2381"/>
    <cellStyle name="Normal 13" xfId="2382"/>
    <cellStyle name="Normal 14" xfId="2383"/>
    <cellStyle name="Normal 14 10" xfId="2384"/>
    <cellStyle name="Normal 14 11" xfId="2385"/>
    <cellStyle name="Normal 14 12" xfId="2386"/>
    <cellStyle name="Normal 14 13" xfId="2387"/>
    <cellStyle name="Normal 14 14" xfId="2388"/>
    <cellStyle name="Normal 14 2" xfId="2389"/>
    <cellStyle name="Normal 14 3" xfId="2390"/>
    <cellStyle name="Normal 14 4" xfId="2391"/>
    <cellStyle name="Normal 14 5" xfId="2392"/>
    <cellStyle name="Normal 14 6" xfId="2393"/>
    <cellStyle name="Normal 14 7" xfId="2394"/>
    <cellStyle name="Normal 14 8" xfId="2395"/>
    <cellStyle name="Normal 14 9" xfId="2396"/>
    <cellStyle name="Normal 15" xfId="2397"/>
    <cellStyle name="Normal 15 10" xfId="2398"/>
    <cellStyle name="Normal 15 11" xfId="2399"/>
    <cellStyle name="Normal 15 12" xfId="2400"/>
    <cellStyle name="Normal 15 13" xfId="2401"/>
    <cellStyle name="Normal 15 14" xfId="2402"/>
    <cellStyle name="Normal 15 2" xfId="2403"/>
    <cellStyle name="Normal 15 3" xfId="2404"/>
    <cellStyle name="Normal 15 4" xfId="2405"/>
    <cellStyle name="Normal 15 5" xfId="2406"/>
    <cellStyle name="Normal 15 6" xfId="2407"/>
    <cellStyle name="Normal 15 7" xfId="2408"/>
    <cellStyle name="Normal 15 8" xfId="2409"/>
    <cellStyle name="Normal 15 9" xfId="2410"/>
    <cellStyle name="Normal 16" xfId="2411"/>
    <cellStyle name="Normal 16 10" xfId="2412"/>
    <cellStyle name="Normal 16 11" xfId="2413"/>
    <cellStyle name="Normal 16 12" xfId="2414"/>
    <cellStyle name="Normal 16 13" xfId="2415"/>
    <cellStyle name="Normal 16 14" xfId="2416"/>
    <cellStyle name="Normal 16 15" xfId="2417"/>
    <cellStyle name="Normal 16 2" xfId="2418"/>
    <cellStyle name="Normal 16 3" xfId="2419"/>
    <cellStyle name="Normal 16 4" xfId="2420"/>
    <cellStyle name="Normal 16 5" xfId="2421"/>
    <cellStyle name="Normal 16 6" xfId="2422"/>
    <cellStyle name="Normal 16 7" xfId="2423"/>
    <cellStyle name="Normal 16 8" xfId="2424"/>
    <cellStyle name="Normal 16 9" xfId="2425"/>
    <cellStyle name="Normal 17" xfId="2426"/>
    <cellStyle name="Normal 17 10" xfId="2427"/>
    <cellStyle name="Normal 17 11" xfId="2428"/>
    <cellStyle name="Normal 17 12" xfId="2429"/>
    <cellStyle name="Normal 17 13" xfId="2430"/>
    <cellStyle name="Normal 17 14" xfId="2431"/>
    <cellStyle name="Normal 17 15" xfId="2432"/>
    <cellStyle name="Normal 17 2" xfId="2433"/>
    <cellStyle name="Normal 17 3" xfId="2434"/>
    <cellStyle name="Normal 17 4" xfId="2435"/>
    <cellStyle name="Normal 17 5" xfId="2436"/>
    <cellStyle name="Normal 17 6" xfId="2437"/>
    <cellStyle name="Normal 17 7" xfId="2438"/>
    <cellStyle name="Normal 17 8" xfId="2439"/>
    <cellStyle name="Normal 17 9" xfId="2440"/>
    <cellStyle name="Normal 18" xfId="2441"/>
    <cellStyle name="Normal 18 10" xfId="2442"/>
    <cellStyle name="Normal 18 11" xfId="2443"/>
    <cellStyle name="Normal 18 12" xfId="2444"/>
    <cellStyle name="Normal 18 13" xfId="2445"/>
    <cellStyle name="Normal 18 14" xfId="2446"/>
    <cellStyle name="Normal 18 15" xfId="2447"/>
    <cellStyle name="Normal 18 2" xfId="2448"/>
    <cellStyle name="Normal 18 3" xfId="2449"/>
    <cellStyle name="Normal 18 4" xfId="2450"/>
    <cellStyle name="Normal 18 5" xfId="2451"/>
    <cellStyle name="Normal 18 6" xfId="2452"/>
    <cellStyle name="Normal 18 7" xfId="2453"/>
    <cellStyle name="Normal 18 8" xfId="2454"/>
    <cellStyle name="Normal 18 9" xfId="2455"/>
    <cellStyle name="Normal 19" xfId="2456"/>
    <cellStyle name="Normal 19 2" xfId="2457"/>
    <cellStyle name="Normal 19 3" xfId="2458"/>
    <cellStyle name="Normal 19 4" xfId="2459"/>
    <cellStyle name="Normal 19 5" xfId="2460"/>
    <cellStyle name="Normal 2" xfId="2461"/>
    <cellStyle name="Normal 2 10" xfId="2462"/>
    <cellStyle name="Normal 2 100" xfId="2463"/>
    <cellStyle name="Normal 2 101" xfId="2464"/>
    <cellStyle name="Normal 2 102" xfId="2465"/>
    <cellStyle name="Normal 2 103" xfId="2466"/>
    <cellStyle name="Normal 2 104" xfId="2467"/>
    <cellStyle name="Normal 2 105" xfId="2468"/>
    <cellStyle name="Normal 2 106" xfId="2469"/>
    <cellStyle name="Normal 2 107" xfId="2470"/>
    <cellStyle name="Normal 2 108" xfId="2471"/>
    <cellStyle name="Normal 2 109" xfId="2472"/>
    <cellStyle name="Normal 2 11" xfId="2473"/>
    <cellStyle name="Normal 2 110" xfId="2474"/>
    <cellStyle name="Normal 2 111" xfId="2475"/>
    <cellStyle name="Normal 2 112" xfId="2476"/>
    <cellStyle name="Normal 2 113" xfId="2477"/>
    <cellStyle name="Normal 2 114" xfId="2478"/>
    <cellStyle name="Normal 2 115" xfId="2479"/>
    <cellStyle name="Normal 2 116" xfId="2480"/>
    <cellStyle name="Normal 2 117" xfId="2481"/>
    <cellStyle name="Normal 2 118" xfId="2482"/>
    <cellStyle name="Normal 2 119" xfId="2483"/>
    <cellStyle name="Normal 2 12" xfId="2484"/>
    <cellStyle name="Normal 2 120" xfId="2485"/>
    <cellStyle name="Normal 2 121" xfId="2486"/>
    <cellStyle name="Normal 2 122" xfId="2487"/>
    <cellStyle name="Normal 2 123" xfId="2488"/>
    <cellStyle name="Normal 2 124" xfId="2489"/>
    <cellStyle name="Normal 2 125" xfId="2490"/>
    <cellStyle name="Normal 2 13" xfId="2491"/>
    <cellStyle name="Normal 2 14" xfId="2492"/>
    <cellStyle name="Normal 2 15" xfId="2493"/>
    <cellStyle name="Normal 2 16" xfId="2494"/>
    <cellStyle name="Normal 2 17" xfId="2495"/>
    <cellStyle name="Normal 2 18" xfId="2496"/>
    <cellStyle name="Normal 2 19" xfId="2497"/>
    <cellStyle name="Normal 2 2" xfId="2498"/>
    <cellStyle name="Normal 2 2 10" xfId="2499"/>
    <cellStyle name="Normal 2 2 11" xfId="2500"/>
    <cellStyle name="Normal 2 2 12" xfId="2501"/>
    <cellStyle name="Normal 2 2 13" xfId="2502"/>
    <cellStyle name="Normal 2 2 14" xfId="2503"/>
    <cellStyle name="Normal 2 2 15" xfId="2504"/>
    <cellStyle name="Normal 2 2 16" xfId="2505"/>
    <cellStyle name="Normal 2 2 17" xfId="2506"/>
    <cellStyle name="Normal 2 2 18" xfId="2507"/>
    <cellStyle name="Normal 2 2 2" xfId="2508"/>
    <cellStyle name="Normal 2 2 2 2" xfId="2509"/>
    <cellStyle name="Normal 2 2 2 2 2" xfId="2510"/>
    <cellStyle name="Normal 2 2 2 2 2 2" xfId="2511"/>
    <cellStyle name="Normal 2 2 2 2 2 2 2" xfId="2512"/>
    <cellStyle name="Normal 2 2 2 2 2 2 3" xfId="2513"/>
    <cellStyle name="Normal 2 2 2 2 2 2 4" xfId="2514"/>
    <cellStyle name="Normal 2 2 2 2 2 2 5" xfId="2515"/>
    <cellStyle name="Normal 2 2 2 2 2 3" xfId="2516"/>
    <cellStyle name="Normal 2 2 2 2 2 4" xfId="2517"/>
    <cellStyle name="Normal 2 2 2 2 2 5" xfId="2518"/>
    <cellStyle name="Normal 2 2 2 2 2 6" xfId="2519"/>
    <cellStyle name="Normal 2 2 2 2 3" xfId="2520"/>
    <cellStyle name="Normal 2 2 2 2 4" xfId="2521"/>
    <cellStyle name="Normal 2 2 2 2 5" xfId="2522"/>
    <cellStyle name="Normal 2 2 2 2 6" xfId="2523"/>
    <cellStyle name="Normal 2 2 2 3" xfId="2524"/>
    <cellStyle name="Normal 2 2 2 4" xfId="2525"/>
    <cellStyle name="Normal 2 2 2 5" xfId="2526"/>
    <cellStyle name="Normal 2 2 2 6" xfId="2527"/>
    <cellStyle name="Normal 2 2 2 7" xfId="2528"/>
    <cellStyle name="Normal 2 2 3" xfId="2529"/>
    <cellStyle name="Normal 2 2 4" xfId="2530"/>
    <cellStyle name="Normal 2 2 4 2" xfId="2531"/>
    <cellStyle name="Normal 2 2 4 3" xfId="2532"/>
    <cellStyle name="Normal 2 2 5" xfId="2533"/>
    <cellStyle name="Normal 2 2 6" xfId="2534"/>
    <cellStyle name="Normal 2 2 7" xfId="2535"/>
    <cellStyle name="Normal 2 2 8" xfId="2536"/>
    <cellStyle name="Normal 2 2 9" xfId="2537"/>
    <cellStyle name="Normal 2 20" xfId="2538"/>
    <cellStyle name="Normal 2 21" xfId="2539"/>
    <cellStyle name="Normal 2 22" xfId="2540"/>
    <cellStyle name="Normal 2 23" xfId="2541"/>
    <cellStyle name="Normal 2 24" xfId="2542"/>
    <cellStyle name="Normal 2 25" xfId="2543"/>
    <cellStyle name="Normal 2 26" xfId="2544"/>
    <cellStyle name="Normal 2 27" xfId="2545"/>
    <cellStyle name="Normal 2 28" xfId="2546"/>
    <cellStyle name="Normal 2 29" xfId="2547"/>
    <cellStyle name="Normal 2 3" xfId="2548"/>
    <cellStyle name="Normal 2 30" xfId="2549"/>
    <cellStyle name="Normal 2 31" xfId="2550"/>
    <cellStyle name="Normal 2 32" xfId="2551"/>
    <cellStyle name="Normal 2 33" xfId="2552"/>
    <cellStyle name="Normal 2 34" xfId="2553"/>
    <cellStyle name="Normal 2 35" xfId="2554"/>
    <cellStyle name="Normal 2 36" xfId="2555"/>
    <cellStyle name="Normal 2 37" xfId="2556"/>
    <cellStyle name="Normal 2 37 2" xfId="2557"/>
    <cellStyle name="Normal 2 37 2 2" xfId="2558"/>
    <cellStyle name="Normal 2 37 2 2 2" xfId="2559"/>
    <cellStyle name="Normal 2 37 2 2 3" xfId="2560"/>
    <cellStyle name="Normal 2 37 2 3" xfId="2561"/>
    <cellStyle name="Normal 2 37 3" xfId="2562"/>
    <cellStyle name="Normal 2 37 4" xfId="2563"/>
    <cellStyle name="Normal 2 38" xfId="2564"/>
    <cellStyle name="Normal 2 38 2" xfId="2565"/>
    <cellStyle name="Normal 2 38 3" xfId="2566"/>
    <cellStyle name="Normal 2 39" xfId="2567"/>
    <cellStyle name="Normal 2 4" xfId="2568"/>
    <cellStyle name="Normal 2 4 2" xfId="2569"/>
    <cellStyle name="Normal 2 4 3" xfId="2570"/>
    <cellStyle name="Normal 2 4 4" xfId="2571"/>
    <cellStyle name="Normal 2 4 4 2" xfId="2572"/>
    <cellStyle name="Normal 2 4 4 3" xfId="2573"/>
    <cellStyle name="Normal 2 4 4 4" xfId="2574"/>
    <cellStyle name="Normal 2 4 4 5" xfId="2575"/>
    <cellStyle name="Normal 2 4 4 5 2" xfId="2576"/>
    <cellStyle name="Normal 2 4 4 6" xfId="2577"/>
    <cellStyle name="Normal 2 4 4 6 2" xfId="2578"/>
    <cellStyle name="Normal 2 4 4 7" xfId="2579"/>
    <cellStyle name="Normal 2 4 4 7 2" xfId="2580"/>
    <cellStyle name="Normal 2 4 4 8" xfId="2581"/>
    <cellStyle name="Normal 2 4 4 8 2" xfId="2582"/>
    <cellStyle name="Normal 2 4 5" xfId="2583"/>
    <cellStyle name="Normal 2 4 5 2" xfId="2584"/>
    <cellStyle name="Normal 2 4 5 3" xfId="2585"/>
    <cellStyle name="Normal 2 4 5 4" xfId="2586"/>
    <cellStyle name="Normal 2 4 5 5" xfId="2587"/>
    <cellStyle name="Normal 2 4 5 5 2" xfId="2588"/>
    <cellStyle name="Normal 2 4 5 6" xfId="2589"/>
    <cellStyle name="Normal 2 4 5 6 2" xfId="2590"/>
    <cellStyle name="Normal 2 4 6" xfId="2591"/>
    <cellStyle name="Normal 2 4 6 2" xfId="2592"/>
    <cellStyle name="Normal 2 4 6 3" xfId="2593"/>
    <cellStyle name="Normal 2 4 6 4" xfId="2594"/>
    <cellStyle name="Normal 2 4 6 5" xfId="2595"/>
    <cellStyle name="Normal 2 4 6 5 2" xfId="2596"/>
    <cellStyle name="Normal 2 4 6 6" xfId="2597"/>
    <cellStyle name="Normal 2 4 6 6 2" xfId="2598"/>
    <cellStyle name="Normal 2 4 7" xfId="2599"/>
    <cellStyle name="Normal 2 4 8" xfId="2600"/>
    <cellStyle name="Normal 2 4 8 2" xfId="2601"/>
    <cellStyle name="Normal 2 4 9" xfId="2602"/>
    <cellStyle name="Normal 2 4 9 2" xfId="2603"/>
    <cellStyle name="Normal 2 40" xfId="2604"/>
    <cellStyle name="Normal 2 41" xfId="2605"/>
    <cellStyle name="Normal 2 42" xfId="2606"/>
    <cellStyle name="Normal 2 43" xfId="2607"/>
    <cellStyle name="Normal 2 44" xfId="2608"/>
    <cellStyle name="Normal 2 45" xfId="2609"/>
    <cellStyle name="Normal 2 46" xfId="2610"/>
    <cellStyle name="Normal 2 47" xfId="2611"/>
    <cellStyle name="Normal 2 48" xfId="2612"/>
    <cellStyle name="Normal 2 49" xfId="2613"/>
    <cellStyle name="Normal 2 5" xfId="2614"/>
    <cellStyle name="Normal 2 50" xfId="2615"/>
    <cellStyle name="Normal 2 51" xfId="2616"/>
    <cellStyle name="Normal 2 52" xfId="2617"/>
    <cellStyle name="Normal 2 53" xfId="2618"/>
    <cellStyle name="Normal 2 54" xfId="2619"/>
    <cellStyle name="Normal 2 55" xfId="2620"/>
    <cellStyle name="Normal 2 56" xfId="2621"/>
    <cellStyle name="Normal 2 57" xfId="2622"/>
    <cellStyle name="Normal 2 58" xfId="2623"/>
    <cellStyle name="Normal 2 59" xfId="2624"/>
    <cellStyle name="Normal 2 6" xfId="2625"/>
    <cellStyle name="Normal 2 60" xfId="2626"/>
    <cellStyle name="Normal 2 61" xfId="2627"/>
    <cellStyle name="Normal 2 62" xfId="2628"/>
    <cellStyle name="Normal 2 63" xfId="2629"/>
    <cellStyle name="Normal 2 64" xfId="2630"/>
    <cellStyle name="Normal 2 65" xfId="2631"/>
    <cellStyle name="Normal 2 66" xfId="2632"/>
    <cellStyle name="Normal 2 67" xfId="2633"/>
    <cellStyle name="Normal 2 68" xfId="2634"/>
    <cellStyle name="Normal 2 69" xfId="2635"/>
    <cellStyle name="Normal 2 7" xfId="2636"/>
    <cellStyle name="Normal 2 7 2" xfId="2637"/>
    <cellStyle name="Normal 2 7 3" xfId="2638"/>
    <cellStyle name="Normal 2 7 4" xfId="2639"/>
    <cellStyle name="Normal 2 7 5" xfId="2640"/>
    <cellStyle name="Normal 2 70" xfId="2641"/>
    <cellStyle name="Normal 2 71" xfId="2642"/>
    <cellStyle name="Normal 2 72" xfId="2643"/>
    <cellStyle name="Normal 2 73" xfId="2644"/>
    <cellStyle name="Normal 2 74" xfId="2645"/>
    <cellStyle name="Normal 2 75" xfId="2646"/>
    <cellStyle name="Normal 2 76" xfId="2647"/>
    <cellStyle name="Normal 2 77" xfId="2648"/>
    <cellStyle name="Normal 2 78" xfId="2649"/>
    <cellStyle name="Normal 2 79" xfId="2650"/>
    <cellStyle name="Normal 2 8" xfId="2651"/>
    <cellStyle name="Normal 2 8 2" xfId="2652"/>
    <cellStyle name="Normal 2 8 3" xfId="2653"/>
    <cellStyle name="Normal 2 8 4" xfId="2654"/>
    <cellStyle name="Normal 2 8 5" xfId="2655"/>
    <cellStyle name="Normal 2 80" xfId="2656"/>
    <cellStyle name="Normal 2 81" xfId="2657"/>
    <cellStyle name="Normal 2 82" xfId="2658"/>
    <cellStyle name="Normal 2 83" xfId="2659"/>
    <cellStyle name="Normal 2 84" xfId="2660"/>
    <cellStyle name="Normal 2 85" xfId="2661"/>
    <cellStyle name="Normal 2 86" xfId="2662"/>
    <cellStyle name="Normal 2 87" xfId="2663"/>
    <cellStyle name="Normal 2 88" xfId="2664"/>
    <cellStyle name="Normal 2 89" xfId="2665"/>
    <cellStyle name="Normal 2 9" xfId="2666"/>
    <cellStyle name="Normal 2 9 2" xfId="2667"/>
    <cellStyle name="Normal 2 9 3" xfId="2668"/>
    <cellStyle name="Normal 2 9 4" xfId="2669"/>
    <cellStyle name="Normal 2 9 5" xfId="2670"/>
    <cellStyle name="Normal 2 90" xfId="2671"/>
    <cellStyle name="Normal 2 91" xfId="2672"/>
    <cellStyle name="Normal 2 92" xfId="2673"/>
    <cellStyle name="Normal 2 93" xfId="2674"/>
    <cellStyle name="Normal 2 94" xfId="2675"/>
    <cellStyle name="Normal 2 95" xfId="2676"/>
    <cellStyle name="Normal 2 96" xfId="2677"/>
    <cellStyle name="Normal 2 97" xfId="2678"/>
    <cellStyle name="Normal 2 98" xfId="2679"/>
    <cellStyle name="Normal 2 99" xfId="2680"/>
    <cellStyle name="Normal 20" xfId="2681"/>
    <cellStyle name="Normal 20 2" xfId="2682"/>
    <cellStyle name="Normal 20 3" xfId="2683"/>
    <cellStyle name="Normal 20 4" xfId="2684"/>
    <cellStyle name="Normal 20 5" xfId="2685"/>
    <cellStyle name="Normal 21" xfId="2686"/>
    <cellStyle name="Normal 21 2" xfId="2687"/>
    <cellStyle name="Normal 21 3" xfId="2688"/>
    <cellStyle name="Normal 21 4" xfId="2689"/>
    <cellStyle name="Normal 21 5" xfId="2690"/>
    <cellStyle name="Normal 22" xfId="2691"/>
    <cellStyle name="Normal 22 2" xfId="2692"/>
    <cellStyle name="Normal 22 3" xfId="2693"/>
    <cellStyle name="Normal 22 4" xfId="2694"/>
    <cellStyle name="Normal 22 5" xfId="2695"/>
    <cellStyle name="Normal 23" xfId="2696"/>
    <cellStyle name="Normal 23 2" xfId="2697"/>
    <cellStyle name="Normal 23 3" xfId="2698"/>
    <cellStyle name="Normal 23 4" xfId="2699"/>
    <cellStyle name="Normal 23 5" xfId="2700"/>
    <cellStyle name="Normal 24" xfId="2701"/>
    <cellStyle name="Normal 24 2" xfId="2702"/>
    <cellStyle name="Normal 24 3" xfId="2703"/>
    <cellStyle name="Normal 24 4" xfId="2704"/>
    <cellStyle name="Normal 24 5" xfId="2705"/>
    <cellStyle name="Normal 25" xfId="2706"/>
    <cellStyle name="Normal 25 2" xfId="2707"/>
    <cellStyle name="Normal 25 3" xfId="2708"/>
    <cellStyle name="Normal 25 4" xfId="2709"/>
    <cellStyle name="Normal 25 5" xfId="2710"/>
    <cellStyle name="Normal 26" xfId="2711"/>
    <cellStyle name="Normal 26 2" xfId="2712"/>
    <cellStyle name="Normal 26 3" xfId="2713"/>
    <cellStyle name="Normal 26 4" xfId="2714"/>
    <cellStyle name="Normal 26 5" xfId="2715"/>
    <cellStyle name="Normal 27" xfId="2716"/>
    <cellStyle name="Normal 27 2" xfId="2717"/>
    <cellStyle name="Normal 27 3" xfId="2718"/>
    <cellStyle name="Normal 27 4" xfId="2719"/>
    <cellStyle name="Normal 27 5" xfId="2720"/>
    <cellStyle name="Normal 28" xfId="2721"/>
    <cellStyle name="Normal 28 2" xfId="2722"/>
    <cellStyle name="Normal 28 3" xfId="2723"/>
    <cellStyle name="Normal 28 4" xfId="2724"/>
    <cellStyle name="Normal 28 5" xfId="2725"/>
    <cellStyle name="Normal 29" xfId="2726"/>
    <cellStyle name="Normal 29 2" xfId="2727"/>
    <cellStyle name="Normal 29 3" xfId="2728"/>
    <cellStyle name="Normal 29 4" xfId="2729"/>
    <cellStyle name="Normal 29 5" xfId="2730"/>
    <cellStyle name="Normal 3" xfId="2731"/>
    <cellStyle name="Normal 3 2" xfId="2732"/>
    <cellStyle name="Normal 3 2 10" xfId="2733"/>
    <cellStyle name="Normal 3 2 11" xfId="2734"/>
    <cellStyle name="Normal 3 2 12" xfId="2735"/>
    <cellStyle name="Normal 3 2 12 2" xfId="2736"/>
    <cellStyle name="Normal 3 2 13" xfId="2737"/>
    <cellStyle name="Normal 3 2 13 2" xfId="2738"/>
    <cellStyle name="Normal 3 2 2" xfId="2739"/>
    <cellStyle name="Normal 3 2 3" xfId="2740"/>
    <cellStyle name="Normal 3 2 4" xfId="2741"/>
    <cellStyle name="Normal 3 2 4 2" xfId="2742"/>
    <cellStyle name="Normal 3 2 4 3" xfId="2743"/>
    <cellStyle name="Normal 3 2 4 4" xfId="2744"/>
    <cellStyle name="Normal 3 2 4 5" xfId="2745"/>
    <cellStyle name="Normal 3 2 4 5 2" xfId="2746"/>
    <cellStyle name="Normal 3 2 4 6" xfId="2747"/>
    <cellStyle name="Normal 3 2 4 6 2" xfId="2748"/>
    <cellStyle name="Normal 3 2 4 7" xfId="2749"/>
    <cellStyle name="Normal 3 2 4 7 2" xfId="2750"/>
    <cellStyle name="Normal 3 2 4 8" xfId="2751"/>
    <cellStyle name="Normal 3 2 4 8 2" xfId="2752"/>
    <cellStyle name="Normal 3 2 5" xfId="2753"/>
    <cellStyle name="Normal 3 2 5 2" xfId="2754"/>
    <cellStyle name="Normal 3 2 5 3" xfId="2755"/>
    <cellStyle name="Normal 3 2 5 4" xfId="2756"/>
    <cellStyle name="Normal 3 2 5 5" xfId="2757"/>
    <cellStyle name="Normal 3 2 5 5 2" xfId="2758"/>
    <cellStyle name="Normal 3 2 5 6" xfId="2759"/>
    <cellStyle name="Normal 3 2 5 6 2" xfId="2760"/>
    <cellStyle name="Normal 3 2 6" xfId="2761"/>
    <cellStyle name="Normal 3 2 6 2" xfId="2762"/>
    <cellStyle name="Normal 3 2 6 3" xfId="2763"/>
    <cellStyle name="Normal 3 2 6 4" xfId="2764"/>
    <cellStyle name="Normal 3 2 6 5" xfId="2765"/>
    <cellStyle name="Normal 3 2 6 5 2" xfId="2766"/>
    <cellStyle name="Normal 3 2 6 6" xfId="2767"/>
    <cellStyle name="Normal 3 2 6 6 2" xfId="2768"/>
    <cellStyle name="Normal 3 2 7" xfId="2769"/>
    <cellStyle name="Normal 3 2 8" xfId="2770"/>
    <cellStyle name="Normal 3 2 9" xfId="2771"/>
    <cellStyle name="Normal 3 3" xfId="2772"/>
    <cellStyle name="Normal 3 3 2" xfId="2773"/>
    <cellStyle name="Normal 3 3 3" xfId="2774"/>
    <cellStyle name="Normal 3 3 4" xfId="2775"/>
    <cellStyle name="Normal 3 3 5" xfId="2776"/>
    <cellStyle name="Normal 3 4" xfId="2777"/>
    <cellStyle name="Normal 3 4 2" xfId="2778"/>
    <cellStyle name="Normal 3 4 3" xfId="2779"/>
    <cellStyle name="Normal 3 4 4" xfId="2780"/>
    <cellStyle name="Normal 3 4 5" xfId="2781"/>
    <cellStyle name="Normal 3 5" xfId="2782"/>
    <cellStyle name="Normal 3 5 2" xfId="2783"/>
    <cellStyle name="Normal 3 5 3" xfId="2784"/>
    <cellStyle name="Normal 3 5 4" xfId="2785"/>
    <cellStyle name="Normal 3 5 5" xfId="2786"/>
    <cellStyle name="Normal 30" xfId="2787"/>
    <cellStyle name="Normal 30 2" xfId="2788"/>
    <cellStyle name="Normal 30 3" xfId="2789"/>
    <cellStyle name="Normal 30 4" xfId="2790"/>
    <cellStyle name="Normal 30 5" xfId="2791"/>
    <cellStyle name="Normal 31" xfId="2792"/>
    <cellStyle name="Normal 31 2" xfId="2793"/>
    <cellStyle name="Normal 31 3" xfId="2794"/>
    <cellStyle name="Normal 31 4" xfId="2795"/>
    <cellStyle name="Normal 31 5" xfId="2796"/>
    <cellStyle name="Normal 32" xfId="2797"/>
    <cellStyle name="Normal 32 2" xfId="2798"/>
    <cellStyle name="Normal 32 3" xfId="2799"/>
    <cellStyle name="Normal 32 4" xfId="2800"/>
    <cellStyle name="Normal 32 5" xfId="2801"/>
    <cellStyle name="Normal 33" xfId="2802"/>
    <cellStyle name="Normal 33 2" xfId="2803"/>
    <cellStyle name="Normal 33 3" xfId="2804"/>
    <cellStyle name="Normal 33 4" xfId="2805"/>
    <cellStyle name="Normal 33 5" xfId="2806"/>
    <cellStyle name="Normal 34" xfId="2807"/>
    <cellStyle name="Normal 34 2" xfId="2808"/>
    <cellStyle name="Normal 34 3" xfId="2809"/>
    <cellStyle name="Normal 34 4" xfId="2810"/>
    <cellStyle name="Normal 34 5" xfId="2811"/>
    <cellStyle name="Normal 35" xfId="2812"/>
    <cellStyle name="Normal 35 2" xfId="2813"/>
    <cellStyle name="Normal 35 3" xfId="2814"/>
    <cellStyle name="Normal 35 4" xfId="2815"/>
    <cellStyle name="Normal 35 5" xfId="2816"/>
    <cellStyle name="Normal 36" xfId="2817"/>
    <cellStyle name="Normal 36 2" xfId="2818"/>
    <cellStyle name="Normal 36 3" xfId="2819"/>
    <cellStyle name="Normal 36 4" xfId="2820"/>
    <cellStyle name="Normal 36 5" xfId="2821"/>
    <cellStyle name="Normal 37" xfId="2822"/>
    <cellStyle name="Normal 37 2" xfId="2823"/>
    <cellStyle name="Normal 37 3" xfId="2824"/>
    <cellStyle name="Normal 37 4" xfId="2825"/>
    <cellStyle name="Normal 37 5" xfId="2826"/>
    <cellStyle name="Normal 38" xfId="2827"/>
    <cellStyle name="Normal 39" xfId="2828"/>
    <cellStyle name="Normal 39 2" xfId="2829"/>
    <cellStyle name="Normal 39 3" xfId="2830"/>
    <cellStyle name="Normal 39 4" xfId="2831"/>
    <cellStyle name="Normal 39 5" xfId="2832"/>
    <cellStyle name="Normal 4" xfId="2833"/>
    <cellStyle name="Normal 4 2" xfId="2834"/>
    <cellStyle name="Normal 4 2 10" xfId="2835"/>
    <cellStyle name="Normal 4 2 11" xfId="2836"/>
    <cellStyle name="Normal 4 2 12" xfId="2837"/>
    <cellStyle name="Normal 4 2 12 2" xfId="2838"/>
    <cellStyle name="Normal 4 2 13" xfId="2839"/>
    <cellStyle name="Normal 4 2 13 2" xfId="2840"/>
    <cellStyle name="Normal 4 2 2" xfId="2841"/>
    <cellStyle name="Normal 4 2 3" xfId="2842"/>
    <cellStyle name="Normal 4 2 4" xfId="2843"/>
    <cellStyle name="Normal 4 2 4 2" xfId="2844"/>
    <cellStyle name="Normal 4 2 4 3" xfId="2845"/>
    <cellStyle name="Normal 4 2 4 4" xfId="2846"/>
    <cellStyle name="Normal 4 2 4 5" xfId="2847"/>
    <cellStyle name="Normal 4 2 4 5 2" xfId="2848"/>
    <cellStyle name="Normal 4 2 4 6" xfId="2849"/>
    <cellStyle name="Normal 4 2 4 6 2" xfId="2850"/>
    <cellStyle name="Normal 4 2 4 7" xfId="2851"/>
    <cellStyle name="Normal 4 2 4 7 2" xfId="2852"/>
    <cellStyle name="Normal 4 2 4 8" xfId="2853"/>
    <cellStyle name="Normal 4 2 4 8 2" xfId="2854"/>
    <cellStyle name="Normal 4 2 5" xfId="2855"/>
    <cellStyle name="Normal 4 2 5 2" xfId="2856"/>
    <cellStyle name="Normal 4 2 5 3" xfId="2857"/>
    <cellStyle name="Normal 4 2 5 4" xfId="2858"/>
    <cellStyle name="Normal 4 2 5 5" xfId="2859"/>
    <cellStyle name="Normal 4 2 5 5 2" xfId="2860"/>
    <cellStyle name="Normal 4 2 5 6" xfId="2861"/>
    <cellStyle name="Normal 4 2 5 6 2" xfId="2862"/>
    <cellStyle name="Normal 4 2 6" xfId="2863"/>
    <cellStyle name="Normal 4 2 6 2" xfId="2864"/>
    <cellStyle name="Normal 4 2 6 3" xfId="2865"/>
    <cellStyle name="Normal 4 2 6 4" xfId="2866"/>
    <cellStyle name="Normal 4 2 6 5" xfId="2867"/>
    <cellStyle name="Normal 4 2 6 5 2" xfId="2868"/>
    <cellStyle name="Normal 4 2 6 6" xfId="2869"/>
    <cellStyle name="Normal 4 2 6 6 2" xfId="2870"/>
    <cellStyle name="Normal 4 2 7" xfId="2871"/>
    <cellStyle name="Normal 4 2 8" xfId="2872"/>
    <cellStyle name="Normal 4 2 9" xfId="2873"/>
    <cellStyle name="Normal 4 3" xfId="2874"/>
    <cellStyle name="Normal 4 3 2" xfId="2875"/>
    <cellStyle name="Normal 4 3 3" xfId="2876"/>
    <cellStyle name="Normal 4 3 4" xfId="2877"/>
    <cellStyle name="Normal 4 3 5" xfId="2878"/>
    <cellStyle name="Normal 4 4" xfId="2879"/>
    <cellStyle name="Normal 4 4 2" xfId="2880"/>
    <cellStyle name="Normal 4 4 3" xfId="2881"/>
    <cellStyle name="Normal 4 4 4" xfId="2882"/>
    <cellStyle name="Normal 4 4 5" xfId="2883"/>
    <cellStyle name="Normal 4 5" xfId="2884"/>
    <cellStyle name="Normal 4 5 2" xfId="2885"/>
    <cellStyle name="Normal 4 5 3" xfId="2886"/>
    <cellStyle name="Normal 4 5 4" xfId="2887"/>
    <cellStyle name="Normal 4 5 5" xfId="2888"/>
    <cellStyle name="Normal 40" xfId="2889"/>
    <cellStyle name="Normal 40 2" xfId="2890"/>
    <cellStyle name="Normal 40 3" xfId="2891"/>
    <cellStyle name="Normal 40 4" xfId="2892"/>
    <cellStyle name="Normal 40 5" xfId="2893"/>
    <cellStyle name="Normal 41" xfId="2894"/>
    <cellStyle name="Normal 41 2" xfId="2895"/>
    <cellStyle name="Normal 41 3" xfId="2896"/>
    <cellStyle name="Normal 41 4" xfId="2897"/>
    <cellStyle name="Normal 41 5" xfId="2898"/>
    <cellStyle name="Normal 42" xfId="2899"/>
    <cellStyle name="Normal 42 2" xfId="2900"/>
    <cellStyle name="Normal 42 3" xfId="2901"/>
    <cellStyle name="Normal 42 4" xfId="2902"/>
    <cellStyle name="Normal 42 5" xfId="2903"/>
    <cellStyle name="Normal 43" xfId="2904"/>
    <cellStyle name="Normal 43 2" xfId="2905"/>
    <cellStyle name="Normal 43 3" xfId="2906"/>
    <cellStyle name="Normal 43 4" xfId="2907"/>
    <cellStyle name="Normal 43 5" xfId="2908"/>
    <cellStyle name="Normal 44" xfId="2909"/>
    <cellStyle name="Normal 44 2" xfId="2910"/>
    <cellStyle name="Normal 44 3" xfId="2911"/>
    <cellStyle name="Normal 44 4" xfId="2912"/>
    <cellStyle name="Normal 44 5" xfId="2913"/>
    <cellStyle name="Normal 45" xfId="2914"/>
    <cellStyle name="Normal 45 2" xfId="2915"/>
    <cellStyle name="Normal 45 3" xfId="2916"/>
    <cellStyle name="Normal 45 4" xfId="2917"/>
    <cellStyle name="Normal 45 5" xfId="2918"/>
    <cellStyle name="Normal 46" xfId="2919"/>
    <cellStyle name="Normal 46 2" xfId="2920"/>
    <cellStyle name="Normal 46 3" xfId="2921"/>
    <cellStyle name="Normal 46 4" xfId="2922"/>
    <cellStyle name="Normal 46 5" xfId="2923"/>
    <cellStyle name="Normal 47" xfId="2924"/>
    <cellStyle name="Normal 47 2" xfId="2925"/>
    <cellStyle name="Normal 47 3" xfId="2926"/>
    <cellStyle name="Normal 47 4" xfId="2927"/>
    <cellStyle name="Normal 47 5" xfId="2928"/>
    <cellStyle name="Normal 48" xfId="2929"/>
    <cellStyle name="Normal 48 2" xfId="2930"/>
    <cellStyle name="Normal 48 3" xfId="2931"/>
    <cellStyle name="Normal 48 4" xfId="2932"/>
    <cellStyle name="Normal 48 5" xfId="2933"/>
    <cellStyle name="Normal 49" xfId="2934"/>
    <cellStyle name="Normal 49 2" xfId="2935"/>
    <cellStyle name="Normal 49 3" xfId="2936"/>
    <cellStyle name="Normal 49 4" xfId="2937"/>
    <cellStyle name="Normal 49 5" xfId="2938"/>
    <cellStyle name="Normal 5" xfId="2939"/>
    <cellStyle name="Normal 5 2" xfId="2940"/>
    <cellStyle name="Normal 5 3" xfId="2941"/>
    <cellStyle name="Normal 5 4" xfId="2942"/>
    <cellStyle name="Normal 5 5" xfId="2943"/>
    <cellStyle name="Normal 5 6" xfId="2944"/>
    <cellStyle name="Normal 5 7" xfId="2945"/>
    <cellStyle name="Normal 50" xfId="2946"/>
    <cellStyle name="Normal 50 2" xfId="2947"/>
    <cellStyle name="Normal 50 3" xfId="2948"/>
    <cellStyle name="Normal 50 4" xfId="2949"/>
    <cellStyle name="Normal 50 5" xfId="2950"/>
    <cellStyle name="Normal 51" xfId="2951"/>
    <cellStyle name="Normal 51 2" xfId="2952"/>
    <cellStyle name="Normal 51 3" xfId="2953"/>
    <cellStyle name="Normal 51 4" xfId="2954"/>
    <cellStyle name="Normal 51 5" xfId="2955"/>
    <cellStyle name="Normal 52" xfId="2956"/>
    <cellStyle name="Normal 52 2" xfId="2957"/>
    <cellStyle name="Normal 52 3" xfId="2958"/>
    <cellStyle name="Normal 52 4" xfId="2959"/>
    <cellStyle name="Normal 52 5" xfId="2960"/>
    <cellStyle name="Normal 53" xfId="2961"/>
    <cellStyle name="Normal 53 2" xfId="2962"/>
    <cellStyle name="Normal 53 3" xfId="2963"/>
    <cellStyle name="Normal 53 4" xfId="2964"/>
    <cellStyle name="Normal 53 5" xfId="2965"/>
    <cellStyle name="Normal 54" xfId="2966"/>
    <cellStyle name="Normal 54 2" xfId="2967"/>
    <cellStyle name="Normal 54 3" xfId="2968"/>
    <cellStyle name="Normal 54 4" xfId="2969"/>
    <cellStyle name="Normal 54 5" xfId="2970"/>
    <cellStyle name="Normal 55" xfId="2971"/>
    <cellStyle name="Normal 55 2" xfId="2972"/>
    <cellStyle name="Normal 55 3" xfId="2973"/>
    <cellStyle name="Normal 55 4" xfId="2974"/>
    <cellStyle name="Normal 55 5" xfId="2975"/>
    <cellStyle name="Normal 56" xfId="2976"/>
    <cellStyle name="Normal 56 2" xfId="2977"/>
    <cellStyle name="Normal 56 3" xfId="2978"/>
    <cellStyle name="Normal 56 4" xfId="2979"/>
    <cellStyle name="Normal 56 5" xfId="2980"/>
    <cellStyle name="Normal 57" xfId="2981"/>
    <cellStyle name="Normal 57 2" xfId="2982"/>
    <cellStyle name="Normal 57 3" xfId="2983"/>
    <cellStyle name="Normal 57 4" xfId="2984"/>
    <cellStyle name="Normal 57 5" xfId="2985"/>
    <cellStyle name="Normal 58" xfId="2986"/>
    <cellStyle name="Normal 58 2" xfId="2987"/>
    <cellStyle name="Normal 58 3" xfId="2988"/>
    <cellStyle name="Normal 58 4" xfId="2989"/>
    <cellStyle name="Normal 58 5" xfId="2990"/>
    <cellStyle name="Normal 59" xfId="2991"/>
    <cellStyle name="Normal 59 2" xfId="2992"/>
    <cellStyle name="Normal 59 3" xfId="2993"/>
    <cellStyle name="Normal 59 4" xfId="2994"/>
    <cellStyle name="Normal 59 5" xfId="2995"/>
    <cellStyle name="Normal 6" xfId="2996"/>
    <cellStyle name="Normal 6 10" xfId="2997"/>
    <cellStyle name="Normal 6 11" xfId="2998"/>
    <cellStyle name="Normal 6 12" xfId="2999"/>
    <cellStyle name="Normal 6 13" xfId="3000"/>
    <cellStyle name="Normal 6 14" xfId="3001"/>
    <cellStyle name="Normal 6 15" xfId="3002"/>
    <cellStyle name="Normal 6 16" xfId="3003"/>
    <cellStyle name="Normal 6 2" xfId="3004"/>
    <cellStyle name="Normal 6 3" xfId="3005"/>
    <cellStyle name="Normal 6 4" xfId="3006"/>
    <cellStyle name="Normal 6 4 10" xfId="3007"/>
    <cellStyle name="Normal 6 4 11" xfId="3008"/>
    <cellStyle name="Normal 6 4 12" xfId="3009"/>
    <cellStyle name="Normal 6 4 13" xfId="3010"/>
    <cellStyle name="Normal 6 4 2" xfId="3011"/>
    <cellStyle name="Normal 6 4 2 2" xfId="3012"/>
    <cellStyle name="Normal 6 4 2 3" xfId="3013"/>
    <cellStyle name="Normal 6 4 3" xfId="3014"/>
    <cellStyle name="Normal 6 4 4" xfId="3015"/>
    <cellStyle name="Normal 6 4 5" xfId="3016"/>
    <cellStyle name="Normal 6 4 6" xfId="3017"/>
    <cellStyle name="Normal 6 4 7" xfId="3018"/>
    <cellStyle name="Normal 6 4 8" xfId="3019"/>
    <cellStyle name="Normal 6 4 9" xfId="3020"/>
    <cellStyle name="Normal 6 5" xfId="3021"/>
    <cellStyle name="Normal 6 5 10" xfId="3022"/>
    <cellStyle name="Normal 6 5 11" xfId="3023"/>
    <cellStyle name="Normal 6 5 2" xfId="3024"/>
    <cellStyle name="Normal 6 5 3" xfId="3025"/>
    <cellStyle name="Normal 6 5 4" xfId="3026"/>
    <cellStyle name="Normal 6 5 5" xfId="3027"/>
    <cellStyle name="Normal 6 5 6" xfId="3028"/>
    <cellStyle name="Normal 6 5 7" xfId="3029"/>
    <cellStyle name="Normal 6 5 8" xfId="3030"/>
    <cellStyle name="Normal 6 5 9" xfId="3031"/>
    <cellStyle name="Normal 6 6" xfId="3032"/>
    <cellStyle name="Normal 6 6 10" xfId="3033"/>
    <cellStyle name="Normal 6 6 11" xfId="3034"/>
    <cellStyle name="Normal 6 6 2" xfId="3035"/>
    <cellStyle name="Normal 6 6 3" xfId="3036"/>
    <cellStyle name="Normal 6 6 4" xfId="3037"/>
    <cellStyle name="Normal 6 6 5" xfId="3038"/>
    <cellStyle name="Normal 6 6 6" xfId="3039"/>
    <cellStyle name="Normal 6 6 7" xfId="3040"/>
    <cellStyle name="Normal 6 6 8" xfId="3041"/>
    <cellStyle name="Normal 6 6 9" xfId="3042"/>
    <cellStyle name="Normal 6 7" xfId="3043"/>
    <cellStyle name="Normal 6 8" xfId="3044"/>
    <cellStyle name="Normal 6 9" xfId="3045"/>
    <cellStyle name="Normal 60" xfId="3046"/>
    <cellStyle name="Normal 60 2" xfId="3047"/>
    <cellStyle name="Normal 60 3" xfId="3048"/>
    <cellStyle name="Normal 60 4" xfId="3049"/>
    <cellStyle name="Normal 60 5" xfId="3050"/>
    <cellStyle name="Normal 61" xfId="3051"/>
    <cellStyle name="Normal 61 2" xfId="3052"/>
    <cellStyle name="Normal 61 3" xfId="3053"/>
    <cellStyle name="Normal 61 4" xfId="3054"/>
    <cellStyle name="Normal 61 5" xfId="3055"/>
    <cellStyle name="Normal 62" xfId="3056"/>
    <cellStyle name="Normal 62 2" xfId="3057"/>
    <cellStyle name="Normal 62 3" xfId="3058"/>
    <cellStyle name="Normal 62 4" xfId="3059"/>
    <cellStyle name="Normal 62 5" xfId="3060"/>
    <cellStyle name="Normal 63" xfId="3061"/>
    <cellStyle name="Normal 63 2" xfId="3062"/>
    <cellStyle name="Normal 63 3" xfId="3063"/>
    <cellStyle name="Normal 63 4" xfId="3064"/>
    <cellStyle name="Normal 63 5" xfId="3065"/>
    <cellStyle name="Normal 64" xfId="3066"/>
    <cellStyle name="Normal 64 2" xfId="3067"/>
    <cellStyle name="Normal 64 3" xfId="3068"/>
    <cellStyle name="Normal 64 4" xfId="3069"/>
    <cellStyle name="Normal 64 5" xfId="3070"/>
    <cellStyle name="Normal 65" xfId="3071"/>
    <cellStyle name="Normal 65 2" xfId="3072"/>
    <cellStyle name="Normal 65 3" xfId="3073"/>
    <cellStyle name="Normal 65 4" xfId="3074"/>
    <cellStyle name="Normal 65 5" xfId="3075"/>
    <cellStyle name="Normal 66" xfId="3076"/>
    <cellStyle name="Normal 66 2" xfId="3077"/>
    <cellStyle name="Normal 66 3" xfId="3078"/>
    <cellStyle name="Normal 66 4" xfId="3079"/>
    <cellStyle name="Normal 66 5" xfId="3080"/>
    <cellStyle name="Normal 67" xfId="3081"/>
    <cellStyle name="Normal 67 2" xfId="3082"/>
    <cellStyle name="Normal 67 3" xfId="3083"/>
    <cellStyle name="Normal 67 4" xfId="3084"/>
    <cellStyle name="Normal 67 5" xfId="3085"/>
    <cellStyle name="Normal 68" xfId="3086"/>
    <cellStyle name="Normal 68 2" xfId="3087"/>
    <cellStyle name="Normal 68 3" xfId="3088"/>
    <cellStyle name="Normal 68 4" xfId="3089"/>
    <cellStyle name="Normal 68 5" xfId="3090"/>
    <cellStyle name="Normal 69" xfId="3091"/>
    <cellStyle name="Normal 69 2" xfId="3092"/>
    <cellStyle name="Normal 69 3" xfId="3093"/>
    <cellStyle name="Normal 69 4" xfId="3094"/>
    <cellStyle name="Normal 69 5" xfId="3095"/>
    <cellStyle name="Normal 7" xfId="3096"/>
    <cellStyle name="Normal 7 10" xfId="3097"/>
    <cellStyle name="Normal 7 11" xfId="3098"/>
    <cellStyle name="Normal 7 12" xfId="3099"/>
    <cellStyle name="Normal 7 13" xfId="3100"/>
    <cellStyle name="Normal 7 14" xfId="3101"/>
    <cellStyle name="Normal 7 15" xfId="3102"/>
    <cellStyle name="Normal 7 16" xfId="3103"/>
    <cellStyle name="Normal 7 2" xfId="3104"/>
    <cellStyle name="Normal 7 3" xfId="3105"/>
    <cellStyle name="Normal 7 4" xfId="3106"/>
    <cellStyle name="Normal 7 4 10" xfId="3107"/>
    <cellStyle name="Normal 7 4 11" xfId="3108"/>
    <cellStyle name="Normal 7 4 2" xfId="3109"/>
    <cellStyle name="Normal 7 4 3" xfId="3110"/>
    <cellStyle name="Normal 7 4 4" xfId="3111"/>
    <cellStyle name="Normal 7 4 5" xfId="3112"/>
    <cellStyle name="Normal 7 4 6" xfId="3113"/>
    <cellStyle name="Normal 7 4 7" xfId="3114"/>
    <cellStyle name="Normal 7 4 8" xfId="3115"/>
    <cellStyle name="Normal 7 4 9" xfId="3116"/>
    <cellStyle name="Normal 7 5" xfId="3117"/>
    <cellStyle name="Normal 7 5 10" xfId="3118"/>
    <cellStyle name="Normal 7 5 11" xfId="3119"/>
    <cellStyle name="Normal 7 5 2" xfId="3120"/>
    <cellStyle name="Normal 7 5 3" xfId="3121"/>
    <cellStyle name="Normal 7 5 4" xfId="3122"/>
    <cellStyle name="Normal 7 5 5" xfId="3123"/>
    <cellStyle name="Normal 7 5 6" xfId="3124"/>
    <cellStyle name="Normal 7 5 7" xfId="3125"/>
    <cellStyle name="Normal 7 5 8" xfId="3126"/>
    <cellStyle name="Normal 7 5 9" xfId="3127"/>
    <cellStyle name="Normal 7 6" xfId="3128"/>
    <cellStyle name="Normal 7 7" xfId="3129"/>
    <cellStyle name="Normal 7 8" xfId="3130"/>
    <cellStyle name="Normal 7 9" xfId="3131"/>
    <cellStyle name="Normal 70" xfId="3132"/>
    <cellStyle name="Normal 70 2" xfId="3133"/>
    <cellStyle name="Normal 70 3" xfId="3134"/>
    <cellStyle name="Normal 70 4" xfId="3135"/>
    <cellStyle name="Normal 70 5" xfId="3136"/>
    <cellStyle name="Normal 71" xfId="3137"/>
    <cellStyle name="Normal 71 2" xfId="3138"/>
    <cellStyle name="Normal 71 3" xfId="3139"/>
    <cellStyle name="Normal 71 4" xfId="3140"/>
    <cellStyle name="Normal 71 5" xfId="3141"/>
    <cellStyle name="Normal 72" xfId="3142"/>
    <cellStyle name="Normal 72 2" xfId="3143"/>
    <cellStyle name="Normal 72 3" xfId="3144"/>
    <cellStyle name="Normal 72 4" xfId="3145"/>
    <cellStyle name="Normal 72 5" xfId="3146"/>
    <cellStyle name="Normal 73" xfId="3147"/>
    <cellStyle name="Normal 73 2" xfId="3148"/>
    <cellStyle name="Normal 73 3" xfId="3149"/>
    <cellStyle name="Normal 73 4" xfId="3150"/>
    <cellStyle name="Normal 73 5" xfId="3151"/>
    <cellStyle name="Normal 74" xfId="3152"/>
    <cellStyle name="Normal 74 2" xfId="3153"/>
    <cellStyle name="Normal 74 3" xfId="3154"/>
    <cellStyle name="Normal 74 4" xfId="3155"/>
    <cellStyle name="Normal 74 5" xfId="3156"/>
    <cellStyle name="Normal 75" xfId="3157"/>
    <cellStyle name="Normal 75 2" xfId="3158"/>
    <cellStyle name="Normal 75 3" xfId="3159"/>
    <cellStyle name="Normal 75 4" xfId="3160"/>
    <cellStyle name="Normal 75 5" xfId="3161"/>
    <cellStyle name="Normal 76" xfId="3162"/>
    <cellStyle name="Normal 76 2" xfId="3163"/>
    <cellStyle name="Normal 76 3" xfId="3164"/>
    <cellStyle name="Normal 76 4" xfId="3165"/>
    <cellStyle name="Normal 76 5" xfId="3166"/>
    <cellStyle name="Normal 77" xfId="3167"/>
    <cellStyle name="Normal 77 2" xfId="3168"/>
    <cellStyle name="Normal 77 3" xfId="3169"/>
    <cellStyle name="Normal 77 4" xfId="3170"/>
    <cellStyle name="Normal 77 5" xfId="3171"/>
    <cellStyle name="Normal 78" xfId="3172"/>
    <cellStyle name="Normal 78 2" xfId="3173"/>
    <cellStyle name="Normal 78 3" xfId="3174"/>
    <cellStyle name="Normal 78 4" xfId="3175"/>
    <cellStyle name="Normal 78 5" xfId="3176"/>
    <cellStyle name="Normal 79" xfId="3177"/>
    <cellStyle name="Normal 79 2" xfId="3178"/>
    <cellStyle name="Normal 79 3" xfId="3179"/>
    <cellStyle name="Normal 79 4" xfId="3180"/>
    <cellStyle name="Normal 79 5" xfId="3181"/>
    <cellStyle name="Normal 8" xfId="3182"/>
    <cellStyle name="Normal 8 10" xfId="3183"/>
    <cellStyle name="Normal 8 11" xfId="3184"/>
    <cellStyle name="Normal 8 12" xfId="3185"/>
    <cellStyle name="Normal 8 13" xfId="3186"/>
    <cellStyle name="Normal 8 14" xfId="3187"/>
    <cellStyle name="Normal 8 15" xfId="3188"/>
    <cellStyle name="Normal 8 16" xfId="3189"/>
    <cellStyle name="Normal 8 2" xfId="3190"/>
    <cellStyle name="Normal 8 3" xfId="3191"/>
    <cellStyle name="Normal 8 4" xfId="3192"/>
    <cellStyle name="Normal 8 5" xfId="3193"/>
    <cellStyle name="Normal 8 6" xfId="3194"/>
    <cellStyle name="Normal 8 7" xfId="3195"/>
    <cellStyle name="Normal 8 8" xfId="3196"/>
    <cellStyle name="Normal 8 9" xfId="3197"/>
    <cellStyle name="Normal 80" xfId="3198"/>
    <cellStyle name="Normal 80 2" xfId="3199"/>
    <cellStyle name="Normal 80 3" xfId="3200"/>
    <cellStyle name="Normal 80 4" xfId="3201"/>
    <cellStyle name="Normal 80 5" xfId="3202"/>
    <cellStyle name="Normal 81" xfId="3203"/>
    <cellStyle name="Normal 81 2" xfId="3204"/>
    <cellStyle name="Normal 81 3" xfId="3205"/>
    <cellStyle name="Normal 81 4" xfId="3206"/>
    <cellStyle name="Normal 81 5" xfId="3207"/>
    <cellStyle name="Normal 82" xfId="3208"/>
    <cellStyle name="Normal 82 2" xfId="3209"/>
    <cellStyle name="Normal 82 3" xfId="3210"/>
    <cellStyle name="Normal 82 4" xfId="3211"/>
    <cellStyle name="Normal 82 5" xfId="3212"/>
    <cellStyle name="Normal 83" xfId="3213"/>
    <cellStyle name="Normal 83 2" xfId="3214"/>
    <cellStyle name="Normal 83 3" xfId="3215"/>
    <cellStyle name="Normal 83 4" xfId="3216"/>
    <cellStyle name="Normal 83 5" xfId="3217"/>
    <cellStyle name="Normal 84" xfId="3218"/>
    <cellStyle name="Normal 84 2" xfId="3219"/>
    <cellStyle name="Normal 84 3" xfId="3220"/>
    <cellStyle name="Normal 84 4" xfId="3221"/>
    <cellStyle name="Normal 84 5" xfId="3222"/>
    <cellStyle name="Normal 85" xfId="3223"/>
    <cellStyle name="Normal 85 2" xfId="3224"/>
    <cellStyle name="Normal 85 3" xfId="3225"/>
    <cellStyle name="Normal 85 4" xfId="3226"/>
    <cellStyle name="Normal 85 5" xfId="3227"/>
    <cellStyle name="Normal 86" xfId="3228"/>
    <cellStyle name="Normal 86 2" xfId="3229"/>
    <cellStyle name="Normal 86 3" xfId="3230"/>
    <cellStyle name="Normal 86 4" xfId="3231"/>
    <cellStyle name="Normal 86 5" xfId="3232"/>
    <cellStyle name="Normal 87" xfId="3233"/>
    <cellStyle name="Normal 87 2" xfId="3234"/>
    <cellStyle name="Normal 87 3" xfId="3235"/>
    <cellStyle name="Normal 87 4" xfId="3236"/>
    <cellStyle name="Normal 87 5" xfId="3237"/>
    <cellStyle name="Normal 88" xfId="3238"/>
    <cellStyle name="Normal 88 2" xfId="3239"/>
    <cellStyle name="Normal 88 3" xfId="3240"/>
    <cellStyle name="Normal 88 4" xfId="3241"/>
    <cellStyle name="Normal 88 5" xfId="3242"/>
    <cellStyle name="Normal 89" xfId="3243"/>
    <cellStyle name="Normal 89 2" xfId="3244"/>
    <cellStyle name="Normal 89 3" xfId="3245"/>
    <cellStyle name="Normal 89 4" xfId="3246"/>
    <cellStyle name="Normal 89 5" xfId="3247"/>
    <cellStyle name="Normal 9" xfId="3248"/>
    <cellStyle name="Normal 9 2" xfId="3249"/>
    <cellStyle name="Normal 9 3" xfId="3250"/>
    <cellStyle name="Normal 9 4" xfId="3251"/>
    <cellStyle name="Normal 9 5" xfId="3252"/>
    <cellStyle name="Normal 9 6" xfId="3253"/>
    <cellStyle name="Normal 9 7" xfId="3254"/>
    <cellStyle name="Normal 90" xfId="3255"/>
    <cellStyle name="Normal 90 2" xfId="3256"/>
    <cellStyle name="Normal 90 3" xfId="3257"/>
    <cellStyle name="Normal 90 4" xfId="3258"/>
    <cellStyle name="Normal 90 5" xfId="3259"/>
    <cellStyle name="Normal 91" xfId="3260"/>
    <cellStyle name="Normal 91 2" xfId="3261"/>
    <cellStyle name="Normal 91 3" xfId="3262"/>
    <cellStyle name="Normal 91 4" xfId="3263"/>
    <cellStyle name="Normal 91 5" xfId="3264"/>
    <cellStyle name="Normal 92" xfId="3265"/>
    <cellStyle name="Normal 92 2" xfId="3266"/>
    <cellStyle name="Normal 92 3" xfId="3267"/>
    <cellStyle name="Normal 92 4" xfId="3268"/>
    <cellStyle name="Normal 92 5" xfId="3269"/>
    <cellStyle name="Normal 93" xfId="3270"/>
    <cellStyle name="Normal 93 2" xfId="3271"/>
    <cellStyle name="Normal 93 3" xfId="3272"/>
    <cellStyle name="Normal 93 4" xfId="3273"/>
    <cellStyle name="Normal 93 5" xfId="3274"/>
    <cellStyle name="Normal 94" xfId="3275"/>
    <cellStyle name="Normal 94 2" xfId="3276"/>
    <cellStyle name="Normal 94 3" xfId="3277"/>
    <cellStyle name="Normal 94 4" xfId="3278"/>
    <cellStyle name="Normal 94 5" xfId="3279"/>
    <cellStyle name="Normal 95" xfId="3280"/>
    <cellStyle name="Normal 95 2" xfId="3281"/>
    <cellStyle name="Normal 95 3" xfId="3282"/>
    <cellStyle name="Normal 95 4" xfId="3283"/>
    <cellStyle name="Normal 95 5" xfId="3284"/>
    <cellStyle name="Normal 96" xfId="3285"/>
    <cellStyle name="Normal 96 2" xfId="3286"/>
    <cellStyle name="Normal 96 3" xfId="3287"/>
    <cellStyle name="Normal 96 4" xfId="3288"/>
    <cellStyle name="Normal 96 5" xfId="3289"/>
    <cellStyle name="Normal 97" xfId="3290"/>
    <cellStyle name="Normal 97 2" xfId="3291"/>
    <cellStyle name="Normal 98" xfId="3292"/>
    <cellStyle name="Normal 98 2" xfId="3293"/>
    <cellStyle name="Normal 99" xfId="3294"/>
    <cellStyle name="Normal 99 2" xfId="3295"/>
    <cellStyle name="Normal_TFI-POD" xfId="3296"/>
    <cellStyle name="Normalno" xfId="0" builtinId="0"/>
    <cellStyle name="Note 2" xfId="3297"/>
    <cellStyle name="Note 2 10" xfId="3298"/>
    <cellStyle name="Note 2 10 2" xfId="3299"/>
    <cellStyle name="Note 2 2" xfId="3300"/>
    <cellStyle name="Note 2 3" xfId="3301"/>
    <cellStyle name="Note 2 4" xfId="3302"/>
    <cellStyle name="Note 2 5" xfId="3303"/>
    <cellStyle name="Note 2 6" xfId="3304"/>
    <cellStyle name="Note 2 7" xfId="3305"/>
    <cellStyle name="Note 2 7 10" xfId="3306"/>
    <cellStyle name="Note 2 7 11" xfId="3307"/>
    <cellStyle name="Note 2 7 2" xfId="3308"/>
    <cellStyle name="Note 2 7 3" xfId="3309"/>
    <cellStyle name="Note 2 7 4" xfId="3310"/>
    <cellStyle name="Note 2 7 5" xfId="3311"/>
    <cellStyle name="Note 2 7 6" xfId="3312"/>
    <cellStyle name="Note 2 7 7" xfId="3313"/>
    <cellStyle name="Note 2 7 8" xfId="3314"/>
    <cellStyle name="Note 2 7 9" xfId="3315"/>
    <cellStyle name="Note 2 8" xfId="3316"/>
    <cellStyle name="Note 2 8 2" xfId="3317"/>
    <cellStyle name="Note 2 9" xfId="3318"/>
    <cellStyle name="Note 2 9 2" xfId="3319"/>
    <cellStyle name="Note 3" xfId="3320"/>
    <cellStyle name="Note 3 10" xfId="3321"/>
    <cellStyle name="Note 3 10 2" xfId="3322"/>
    <cellStyle name="Note 3 2" xfId="3323"/>
    <cellStyle name="Note 3 3" xfId="3324"/>
    <cellStyle name="Note 3 4" xfId="3325"/>
    <cellStyle name="Note 3 5" xfId="3326"/>
    <cellStyle name="Note 3 6" xfId="3327"/>
    <cellStyle name="Note 3 7" xfId="3328"/>
    <cellStyle name="Note 3 7 10" xfId="3329"/>
    <cellStyle name="Note 3 7 11" xfId="3330"/>
    <cellStyle name="Note 3 7 2" xfId="3331"/>
    <cellStyle name="Note 3 7 3" xfId="3332"/>
    <cellStyle name="Note 3 7 4" xfId="3333"/>
    <cellStyle name="Note 3 7 5" xfId="3334"/>
    <cellStyle name="Note 3 7 6" xfId="3335"/>
    <cellStyle name="Note 3 7 7" xfId="3336"/>
    <cellStyle name="Note 3 7 8" xfId="3337"/>
    <cellStyle name="Note 3 7 9" xfId="3338"/>
    <cellStyle name="Note 3 8" xfId="3339"/>
    <cellStyle name="Note 3 8 2" xfId="3340"/>
    <cellStyle name="Note 3 9" xfId="3341"/>
    <cellStyle name="Note 3 9 2" xfId="3342"/>
    <cellStyle name="Obično 2" xfId="3343"/>
    <cellStyle name="Obično 2 10" xfId="3344"/>
    <cellStyle name="Obično 2 11" xfId="3345"/>
    <cellStyle name="Obično 2 12" xfId="3346"/>
    <cellStyle name="Obično 2 13" xfId="3347"/>
    <cellStyle name="Obično 2 14" xfId="3348"/>
    <cellStyle name="Obično 2 15" xfId="3349"/>
    <cellStyle name="Obično 2 16" xfId="3350"/>
    <cellStyle name="Obično 2 17" xfId="3351"/>
    <cellStyle name="Obično 2 18" xfId="3352"/>
    <cellStyle name="Obično 2 19" xfId="3353"/>
    <cellStyle name="Obično 2 2" xfId="3354"/>
    <cellStyle name="Obično 2 2 10" xfId="3355"/>
    <cellStyle name="Obično 2 2 11" xfId="3356"/>
    <cellStyle name="Obično 2 2 12" xfId="3357"/>
    <cellStyle name="Obično 2 2 13" xfId="3358"/>
    <cellStyle name="Obično 2 2 14" xfId="3359"/>
    <cellStyle name="Obično 2 2 15" xfId="3360"/>
    <cellStyle name="Obično 2 2 2" xfId="3361"/>
    <cellStyle name="Obično 2 2 3" xfId="3362"/>
    <cellStyle name="Obično 2 2 3 2" xfId="3363"/>
    <cellStyle name="Obično 2 2 3 3" xfId="3364"/>
    <cellStyle name="Obično 2 2 3 4" xfId="3365"/>
    <cellStyle name="Obično 2 2 3 5" xfId="3366"/>
    <cellStyle name="Obično 2 2 3 6" xfId="3367"/>
    <cellStyle name="Obično 2 2 3 7" xfId="3368"/>
    <cellStyle name="Obično 2 2 3 8" xfId="3369"/>
    <cellStyle name="Obično 2 2 3 9" xfId="3370"/>
    <cellStyle name="Obično 2 2 4" xfId="3371"/>
    <cellStyle name="Obično 2 2 4 10" xfId="3372"/>
    <cellStyle name="Obično 2 2 4 11" xfId="3373"/>
    <cellStyle name="Obično 2 2 4 2" xfId="3374"/>
    <cellStyle name="Obično 2 2 4 3" xfId="3375"/>
    <cellStyle name="Obično 2 2 4 4" xfId="3376"/>
    <cellStyle name="Obično 2 2 4 5" xfId="3377"/>
    <cellStyle name="Obično 2 2 4 6" xfId="3378"/>
    <cellStyle name="Obično 2 2 4 7" xfId="3379"/>
    <cellStyle name="Obično 2 2 4 8" xfId="3380"/>
    <cellStyle name="Obično 2 2 4 9" xfId="3381"/>
    <cellStyle name="Obično 2 2 5" xfId="3382"/>
    <cellStyle name="Obično 2 2 5 10" xfId="3383"/>
    <cellStyle name="Obično 2 2 5 11" xfId="3384"/>
    <cellStyle name="Obično 2 2 5 2" xfId="3385"/>
    <cellStyle name="Obično 2 2 5 3" xfId="3386"/>
    <cellStyle name="Obično 2 2 5 4" xfId="3387"/>
    <cellStyle name="Obično 2 2 5 5" xfId="3388"/>
    <cellStyle name="Obično 2 2 5 6" xfId="3389"/>
    <cellStyle name="Obično 2 2 5 7" xfId="3390"/>
    <cellStyle name="Obično 2 2 5 8" xfId="3391"/>
    <cellStyle name="Obično 2 2 5 9" xfId="3392"/>
    <cellStyle name="Obično 2 2 6" xfId="3393"/>
    <cellStyle name="Obično 2 2 7" xfId="3394"/>
    <cellStyle name="Obično 2 2 8" xfId="3395"/>
    <cellStyle name="Obično 2 2 9" xfId="3396"/>
    <cellStyle name="Obično 2 20" xfId="3397"/>
    <cellStyle name="Obično 2 21" xfId="3398"/>
    <cellStyle name="Obično 2 22" xfId="3399"/>
    <cellStyle name="Obično 2 23" xfId="3400"/>
    <cellStyle name="Obično 2 24" xfId="3401"/>
    <cellStyle name="Obično 2 24 2" xfId="3402"/>
    <cellStyle name="Obično 2 25" xfId="3403"/>
    <cellStyle name="Obično 2 26" xfId="3404"/>
    <cellStyle name="Obično 2 27" xfId="3405"/>
    <cellStyle name="Obično 2 3" xfId="3406"/>
    <cellStyle name="Obično 2 4" xfId="3407"/>
    <cellStyle name="Obično 2 4 2" xfId="3408"/>
    <cellStyle name="Obično 2 4 3" xfId="3409"/>
    <cellStyle name="Obično 2 4 4" xfId="3410"/>
    <cellStyle name="Obično 2 4 5" xfId="3411"/>
    <cellStyle name="Obično 2 5" xfId="3412"/>
    <cellStyle name="Obično 2 5 2" xfId="3413"/>
    <cellStyle name="Obično 2 5 3" xfId="3414"/>
    <cellStyle name="Obično 2 5 4" xfId="3415"/>
    <cellStyle name="Obično 2 5 5" xfId="3416"/>
    <cellStyle name="Obično 2 6" xfId="3417"/>
    <cellStyle name="Obično 2 6 2" xfId="3418"/>
    <cellStyle name="Obično 2 6 3" xfId="3419"/>
    <cellStyle name="Obično 2 6 4" xfId="3420"/>
    <cellStyle name="Obično 2 6 5" xfId="3421"/>
    <cellStyle name="Obično 2 7" xfId="3422"/>
    <cellStyle name="Obično 2 8" xfId="3423"/>
    <cellStyle name="Obično 2 8 2" xfId="3424"/>
    <cellStyle name="Obično 2 8 2 2" xfId="3425"/>
    <cellStyle name="Obično 2 8 3" xfId="3426"/>
    <cellStyle name="Obično 2 8 4" xfId="3427"/>
    <cellStyle name="Obično 2 8 5" xfId="3428"/>
    <cellStyle name="Obično 2 9" xfId="3429"/>
    <cellStyle name="Obično 3" xfId="3430"/>
    <cellStyle name="Obično 3 10" xfId="3431"/>
    <cellStyle name="Obično 3 11" xfId="3432"/>
    <cellStyle name="Obično 3 12" xfId="3433"/>
    <cellStyle name="Obično 3 13" xfId="3434"/>
    <cellStyle name="Obično 3 14" xfId="3435"/>
    <cellStyle name="Obično 3 15" xfId="3436"/>
    <cellStyle name="Obično 3 16" xfId="3437"/>
    <cellStyle name="Obično 3 17" xfId="3438"/>
    <cellStyle name="Obično 3 18" xfId="3439"/>
    <cellStyle name="Obično 3 19" xfId="3440"/>
    <cellStyle name="Obično 3 2" xfId="3441"/>
    <cellStyle name="Obično 3 20" xfId="3442"/>
    <cellStyle name="Obično 3 20 2" xfId="3443"/>
    <cellStyle name="Obično 3 21" xfId="3444"/>
    <cellStyle name="Obično 3 22" xfId="3445"/>
    <cellStyle name="Obično 3 23" xfId="3446"/>
    <cellStyle name="Obično 3 24" xfId="3447"/>
    <cellStyle name="Obično 3 3" xfId="3448"/>
    <cellStyle name="Obično 3 4" xfId="3449"/>
    <cellStyle name="Obično 3 4 2" xfId="3450"/>
    <cellStyle name="Obično 3 4 2 2" xfId="3451"/>
    <cellStyle name="Obično 3 4 3" xfId="3452"/>
    <cellStyle name="Obično 3 4 4" xfId="3453"/>
    <cellStyle name="Obično 3 4 5" xfId="3454"/>
    <cellStyle name="Obično 3 5" xfId="3455"/>
    <cellStyle name="Obično 3 6" xfId="3456"/>
    <cellStyle name="Obično 3 7" xfId="3457"/>
    <cellStyle name="Obično 3 8" xfId="3458"/>
    <cellStyle name="Obično 3 9" xfId="3459"/>
    <cellStyle name="Obično_Knjiga2" xfId="3460"/>
    <cellStyle name="Stil 1" xfId="3461"/>
    <cellStyle name="Stil 1 10" xfId="3462"/>
    <cellStyle name="Stil 1 11" xfId="3463"/>
    <cellStyle name="Stil 1 12" xfId="3464"/>
    <cellStyle name="Stil 1 12 2" xfId="3465"/>
    <cellStyle name="Stil 1 13" xfId="3466"/>
    <cellStyle name="Stil 1 13 2" xfId="3467"/>
    <cellStyle name="Stil 1 2" xfId="3468"/>
    <cellStyle name="Stil 1 2 2" xfId="3469"/>
    <cellStyle name="Stil 1 2 3" xfId="3470"/>
    <cellStyle name="Stil 1 2 4" xfId="3471"/>
    <cellStyle name="Stil 1 2 5" xfId="3472"/>
    <cellStyle name="Stil 1 2 5 2" xfId="3473"/>
    <cellStyle name="Stil 1 2 6" xfId="3474"/>
    <cellStyle name="Stil 1 2 6 2" xfId="3475"/>
    <cellStyle name="Stil 1 2 7" xfId="3476"/>
    <cellStyle name="Stil 1 2 7 2" xfId="3477"/>
    <cellStyle name="Stil 1 2 8" xfId="3478"/>
    <cellStyle name="Stil 1 2 8 2" xfId="3479"/>
    <cellStyle name="Stil 1 3" xfId="3480"/>
    <cellStyle name="Stil 1 4" xfId="3481"/>
    <cellStyle name="Stil 1 5" xfId="3482"/>
    <cellStyle name="Stil 1 6" xfId="3483"/>
    <cellStyle name="Stil 1 7" xfId="3484"/>
    <cellStyle name="Stil 1 8" xfId="3485"/>
    <cellStyle name="Stil 1 9" xfId="3486"/>
    <cellStyle name="Style 1" xfId="3487"/>
    <cellStyle name="Style 1 10" xfId="3488"/>
    <cellStyle name="Style 1 10 2" xfId="3489"/>
    <cellStyle name="Style 1 11" xfId="3490"/>
    <cellStyle name="Style 1 11 2" xfId="3491"/>
    <cellStyle name="Style 1 12" xfId="3492"/>
    <cellStyle name="Style 1 12 2" xfId="3493"/>
    <cellStyle name="Style 1 13" xfId="3494"/>
    <cellStyle name="Style 1 13 2" xfId="3495"/>
    <cellStyle name="Style 1 14" xfId="3496"/>
    <cellStyle name="Style 1 14 2" xfId="3497"/>
    <cellStyle name="Style 1 15" xfId="3498"/>
    <cellStyle name="Style 1 15 2" xfId="3499"/>
    <cellStyle name="Style 1 16" xfId="3500"/>
    <cellStyle name="Style 1 16 2" xfId="3501"/>
    <cellStyle name="Style 1 17" xfId="3502"/>
    <cellStyle name="Style 1 17 2" xfId="3503"/>
    <cellStyle name="Style 1 18" xfId="3504"/>
    <cellStyle name="Style 1 18 2" xfId="3505"/>
    <cellStyle name="Style 1 19" xfId="3506"/>
    <cellStyle name="Style 1 19 2" xfId="3507"/>
    <cellStyle name="Style 1 2" xfId="3508"/>
    <cellStyle name="Style 1 20" xfId="3509"/>
    <cellStyle name="Style 1 20 2" xfId="3510"/>
    <cellStyle name="Style 1 21" xfId="3511"/>
    <cellStyle name="Style 1 3" xfId="3512"/>
    <cellStyle name="Style 1 4" xfId="3513"/>
    <cellStyle name="Style 1 5" xfId="3514"/>
    <cellStyle name="Style 1 6" xfId="3515"/>
    <cellStyle name="Style 1 7" xfId="3516"/>
    <cellStyle name="Style 1 8" xfId="3517"/>
    <cellStyle name="Style 1 8 2" xfId="3518"/>
    <cellStyle name="Style 1 9" xfId="3519"/>
    <cellStyle name="Style 1 9 2" xfId="3520"/>
    <cellStyle name="Total 10" xfId="3521"/>
    <cellStyle name="Total 11" xfId="3522"/>
    <cellStyle name="Total 12" xfId="3523"/>
    <cellStyle name="Total 13" xfId="3524"/>
    <cellStyle name="Total 14" xfId="3525"/>
    <cellStyle name="Total 15" xfId="3526"/>
    <cellStyle name="Total 16" xfId="3527"/>
    <cellStyle name="Total 17" xfId="3528"/>
    <cellStyle name="Total 18" xfId="3529"/>
    <cellStyle name="Total 19" xfId="3530"/>
    <cellStyle name="Total 2" xfId="3531"/>
    <cellStyle name="Total 20" xfId="3532"/>
    <cellStyle name="Total 21" xfId="3533"/>
    <cellStyle name="Total 22" xfId="3534"/>
    <cellStyle name="Total 23" xfId="3535"/>
    <cellStyle name="Total 24" xfId="3536"/>
    <cellStyle name="Total 25" xfId="3537"/>
    <cellStyle name="Total 26" xfId="3538"/>
    <cellStyle name="Total 27" xfId="3539"/>
    <cellStyle name="Total 28" xfId="3540"/>
    <cellStyle name="Total 29" xfId="3541"/>
    <cellStyle name="Total 3" xfId="3542"/>
    <cellStyle name="Total 30" xfId="3543"/>
    <cellStyle name="Total 31" xfId="3544"/>
    <cellStyle name="Total 32" xfId="3545"/>
    <cellStyle name="Total 33" xfId="3546"/>
    <cellStyle name="Total 34" xfId="3547"/>
    <cellStyle name="Total 35" xfId="3548"/>
    <cellStyle name="Total 36" xfId="3549"/>
    <cellStyle name="Total 37" xfId="3550"/>
    <cellStyle name="Total 38" xfId="3551"/>
    <cellStyle name="Total 39" xfId="3552"/>
    <cellStyle name="Total 4" xfId="3553"/>
    <cellStyle name="Total 40" xfId="3554"/>
    <cellStyle name="Total 41" xfId="3555"/>
    <cellStyle name="Total 42" xfId="3556"/>
    <cellStyle name="Total 43" xfId="3557"/>
    <cellStyle name="Total 44" xfId="3558"/>
    <cellStyle name="Total 45" xfId="3559"/>
    <cellStyle name="Total 46" xfId="3560"/>
    <cellStyle name="Total 47" xfId="3561"/>
    <cellStyle name="Total 48" xfId="3562"/>
    <cellStyle name="Total 49" xfId="3563"/>
    <cellStyle name="Total 5" xfId="3564"/>
    <cellStyle name="Total 50" xfId="3565"/>
    <cellStyle name="Total 51" xfId="3566"/>
    <cellStyle name="Total 52" xfId="3567"/>
    <cellStyle name="Total 53" xfId="3568"/>
    <cellStyle name="Total 54" xfId="3569"/>
    <cellStyle name="Total 55" xfId="3570"/>
    <cellStyle name="Total 56" xfId="3571"/>
    <cellStyle name="Total 57" xfId="3572"/>
    <cellStyle name="Total 58" xfId="3573"/>
    <cellStyle name="Total 59" xfId="3574"/>
    <cellStyle name="Total 6" xfId="3575"/>
    <cellStyle name="Total 60" xfId="3576"/>
    <cellStyle name="Total 61" xfId="3577"/>
    <cellStyle name="Total 62" xfId="3578"/>
    <cellStyle name="Total 63" xfId="3579"/>
    <cellStyle name="Total 64" xfId="3580"/>
    <cellStyle name="Total 65" xfId="3581"/>
    <cellStyle name="Total 66" xfId="3582"/>
    <cellStyle name="Total 67" xfId="3583"/>
    <cellStyle name="Total 68" xfId="3584"/>
    <cellStyle name="Total 7" xfId="3585"/>
    <cellStyle name="Total 8" xfId="3586"/>
    <cellStyle name="Total 9" xfId="3587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iburnia.hr/" TargetMode="External"/><Relationship Id="rId1" Type="http://schemas.openxmlformats.org/officeDocument/2006/relationships/hyperlink" Target="mailto:liburnia@liburni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3"/>
  <sheetViews>
    <sheetView view="pageBreakPreview" zoomScale="110" zoomScaleNormal="100" zoomScaleSheetLayoutView="100" workbookViewId="0">
      <selection activeCell="F27" sqref="F27"/>
    </sheetView>
  </sheetViews>
  <sheetFormatPr defaultRowHeight="12.75" x14ac:dyDescent="0.2"/>
  <cols>
    <col min="1" max="1" width="9.140625" style="10"/>
    <col min="2" max="2" width="13" style="10" customWidth="1"/>
    <col min="3" max="6" width="9.140625" style="10"/>
    <col min="7" max="7" width="15.140625" style="10" customWidth="1"/>
    <col min="8" max="8" width="19.28515625" style="10" customWidth="1"/>
    <col min="9" max="9" width="14.42578125" style="10" customWidth="1"/>
    <col min="10" max="16384" width="9.140625" style="10"/>
  </cols>
  <sheetData>
    <row r="1" spans="1:12" ht="15.75" x14ac:dyDescent="0.25">
      <c r="A1" s="173" t="s">
        <v>186</v>
      </c>
      <c r="B1" s="174"/>
      <c r="C1" s="174"/>
      <c r="D1" s="79"/>
      <c r="E1" s="79"/>
      <c r="F1" s="79"/>
      <c r="G1" s="79"/>
      <c r="H1" s="79"/>
      <c r="I1" s="80"/>
      <c r="J1" s="9"/>
      <c r="K1" s="9"/>
      <c r="L1" s="9"/>
    </row>
    <row r="2" spans="1:12" x14ac:dyDescent="0.2">
      <c r="A2" s="208" t="s">
        <v>187</v>
      </c>
      <c r="B2" s="209"/>
      <c r="C2" s="209"/>
      <c r="D2" s="210"/>
      <c r="E2" s="114">
        <v>43101</v>
      </c>
      <c r="F2" s="11"/>
      <c r="G2" s="12" t="s">
        <v>188</v>
      </c>
      <c r="H2" s="114">
        <v>43373</v>
      </c>
      <c r="I2" s="81"/>
      <c r="J2" s="9"/>
      <c r="K2" s="9"/>
      <c r="L2" s="9"/>
    </row>
    <row r="3" spans="1:12" x14ac:dyDescent="0.2">
      <c r="A3" s="82"/>
      <c r="B3" s="13"/>
      <c r="C3" s="13"/>
      <c r="D3" s="13"/>
      <c r="E3" s="14"/>
      <c r="F3" s="14"/>
      <c r="G3" s="13"/>
      <c r="H3" s="13"/>
      <c r="I3" s="83"/>
      <c r="J3" s="9"/>
      <c r="K3" s="9"/>
      <c r="L3" s="9"/>
    </row>
    <row r="4" spans="1:12" ht="15" x14ac:dyDescent="0.2">
      <c r="A4" s="211" t="s">
        <v>251</v>
      </c>
      <c r="B4" s="212"/>
      <c r="C4" s="212"/>
      <c r="D4" s="212"/>
      <c r="E4" s="212"/>
      <c r="F4" s="212"/>
      <c r="G4" s="212"/>
      <c r="H4" s="212"/>
      <c r="I4" s="213"/>
      <c r="J4" s="9"/>
      <c r="K4" s="9"/>
      <c r="L4" s="9"/>
    </row>
    <row r="5" spans="1:12" x14ac:dyDescent="0.2">
      <c r="A5" s="84"/>
      <c r="B5" s="15"/>
      <c r="C5" s="15"/>
      <c r="D5" s="15"/>
      <c r="E5" s="16"/>
      <c r="F5" s="85"/>
      <c r="G5" s="17"/>
      <c r="H5" s="18"/>
      <c r="I5" s="86"/>
      <c r="J5" s="9"/>
      <c r="K5" s="9"/>
      <c r="L5" s="9"/>
    </row>
    <row r="6" spans="1:12" x14ac:dyDescent="0.2">
      <c r="A6" s="164" t="s">
        <v>189</v>
      </c>
      <c r="B6" s="165"/>
      <c r="C6" s="216" t="s">
        <v>263</v>
      </c>
      <c r="D6" s="217"/>
      <c r="E6" s="28"/>
      <c r="F6" s="28"/>
      <c r="G6" s="28"/>
      <c r="H6" s="28"/>
      <c r="I6" s="87"/>
      <c r="J6" s="9"/>
      <c r="K6" s="9"/>
      <c r="L6" s="9"/>
    </row>
    <row r="7" spans="1:12" x14ac:dyDescent="0.2">
      <c r="A7" s="88"/>
      <c r="B7" s="21"/>
      <c r="C7" s="15"/>
      <c r="D7" s="15"/>
      <c r="E7" s="28"/>
      <c r="F7" s="28"/>
      <c r="G7" s="28"/>
      <c r="H7" s="28"/>
      <c r="I7" s="87"/>
      <c r="J7" s="9"/>
      <c r="K7" s="9"/>
      <c r="L7" s="9"/>
    </row>
    <row r="8" spans="1:12" x14ac:dyDescent="0.2">
      <c r="A8" s="214" t="s">
        <v>190</v>
      </c>
      <c r="B8" s="215"/>
      <c r="C8" s="216" t="s">
        <v>264</v>
      </c>
      <c r="D8" s="217"/>
      <c r="E8" s="28"/>
      <c r="F8" s="28"/>
      <c r="G8" s="28"/>
      <c r="H8" s="28"/>
      <c r="I8" s="89"/>
      <c r="J8" s="9"/>
      <c r="K8" s="9"/>
      <c r="L8" s="9"/>
    </row>
    <row r="9" spans="1:12" x14ac:dyDescent="0.2">
      <c r="A9" s="90"/>
      <c r="B9" s="49"/>
      <c r="C9" s="19"/>
      <c r="D9" s="25"/>
      <c r="E9" s="15"/>
      <c r="F9" s="31"/>
      <c r="G9" s="15"/>
      <c r="H9" s="15"/>
      <c r="I9" s="89"/>
      <c r="J9" s="9"/>
      <c r="K9" s="9"/>
      <c r="L9" s="9"/>
    </row>
    <row r="10" spans="1:12" x14ac:dyDescent="0.2">
      <c r="A10" s="159" t="s">
        <v>191</v>
      </c>
      <c r="B10" s="206"/>
      <c r="C10" s="216" t="s">
        <v>265</v>
      </c>
      <c r="D10" s="217"/>
      <c r="E10" s="15"/>
      <c r="F10" s="15"/>
      <c r="G10" s="15"/>
      <c r="H10" s="15"/>
      <c r="I10" s="89"/>
      <c r="J10" s="9"/>
      <c r="K10" s="9"/>
      <c r="L10" s="9"/>
    </row>
    <row r="11" spans="1:12" x14ac:dyDescent="0.2">
      <c r="A11" s="207"/>
      <c r="B11" s="206"/>
      <c r="C11" s="15"/>
      <c r="D11" s="15"/>
      <c r="E11" s="15"/>
      <c r="F11" s="15"/>
      <c r="G11" s="15"/>
      <c r="H11" s="15"/>
      <c r="I11" s="89"/>
      <c r="J11" s="9"/>
      <c r="K11" s="9"/>
      <c r="L11" s="9"/>
    </row>
    <row r="12" spans="1:12" x14ac:dyDescent="0.2">
      <c r="A12" s="164" t="s">
        <v>192</v>
      </c>
      <c r="B12" s="165"/>
      <c r="C12" s="147" t="s">
        <v>266</v>
      </c>
      <c r="D12" s="151"/>
      <c r="E12" s="151"/>
      <c r="F12" s="151"/>
      <c r="G12" s="151"/>
      <c r="H12" s="151"/>
      <c r="I12" s="150"/>
      <c r="J12" s="9"/>
      <c r="K12" s="9"/>
      <c r="L12" s="9"/>
    </row>
    <row r="13" spans="1:12" x14ac:dyDescent="0.2">
      <c r="A13" s="88"/>
      <c r="B13" s="21"/>
      <c r="C13" s="20"/>
      <c r="D13" s="15"/>
      <c r="E13" s="15"/>
      <c r="F13" s="15"/>
      <c r="G13" s="15"/>
      <c r="H13" s="15"/>
      <c r="I13" s="89"/>
      <c r="J13" s="9"/>
      <c r="K13" s="9"/>
      <c r="L13" s="9"/>
    </row>
    <row r="14" spans="1:12" x14ac:dyDescent="0.2">
      <c r="A14" s="164" t="s">
        <v>193</v>
      </c>
      <c r="B14" s="165"/>
      <c r="C14" s="204">
        <v>51410</v>
      </c>
      <c r="D14" s="205"/>
      <c r="E14" s="15"/>
      <c r="F14" s="141" t="s">
        <v>267</v>
      </c>
      <c r="G14" s="149"/>
      <c r="H14" s="149"/>
      <c r="I14" s="148"/>
      <c r="J14" s="9"/>
      <c r="K14" s="9"/>
      <c r="L14" s="9"/>
    </row>
    <row r="15" spans="1:12" x14ac:dyDescent="0.2">
      <c r="A15" s="88"/>
      <c r="B15" s="21"/>
      <c r="C15" s="15"/>
      <c r="D15" s="15"/>
      <c r="E15" s="15"/>
      <c r="F15" s="15"/>
      <c r="G15" s="15"/>
      <c r="H15" s="15"/>
      <c r="I15" s="89"/>
      <c r="J15" s="9"/>
      <c r="K15" s="9"/>
      <c r="L15" s="9"/>
    </row>
    <row r="16" spans="1:12" x14ac:dyDescent="0.2">
      <c r="A16" s="164" t="s">
        <v>194</v>
      </c>
      <c r="B16" s="165"/>
      <c r="C16" s="141" t="s">
        <v>268</v>
      </c>
      <c r="D16" s="149"/>
      <c r="E16" s="149"/>
      <c r="F16" s="149"/>
      <c r="G16" s="149"/>
      <c r="H16" s="149"/>
      <c r="I16" s="148"/>
      <c r="J16" s="9"/>
      <c r="K16" s="9"/>
      <c r="L16" s="9"/>
    </row>
    <row r="17" spans="1:12" x14ac:dyDescent="0.2">
      <c r="A17" s="88"/>
      <c r="B17" s="21"/>
      <c r="C17" s="15"/>
      <c r="D17" s="15"/>
      <c r="E17" s="15"/>
      <c r="F17" s="15"/>
      <c r="G17" s="15"/>
      <c r="H17" s="15"/>
      <c r="I17" s="89"/>
      <c r="J17" s="9"/>
      <c r="K17" s="9"/>
      <c r="L17" s="9"/>
    </row>
    <row r="18" spans="1:12" x14ac:dyDescent="0.2">
      <c r="A18" s="164" t="s">
        <v>195</v>
      </c>
      <c r="B18" s="165"/>
      <c r="C18" s="144" t="s">
        <v>341</v>
      </c>
      <c r="D18" s="145"/>
      <c r="E18" s="145"/>
      <c r="F18" s="145"/>
      <c r="G18" s="145"/>
      <c r="H18" s="145"/>
      <c r="I18" s="146"/>
      <c r="J18" s="9"/>
      <c r="K18" s="9"/>
      <c r="L18" s="9"/>
    </row>
    <row r="19" spans="1:12" x14ac:dyDescent="0.2">
      <c r="A19" s="88"/>
      <c r="B19" s="21"/>
      <c r="C19" s="20"/>
      <c r="D19" s="15"/>
      <c r="E19" s="15"/>
      <c r="F19" s="15"/>
      <c r="G19" s="15"/>
      <c r="H19" s="15"/>
      <c r="I19" s="89"/>
      <c r="J19" s="9"/>
      <c r="K19" s="9"/>
      <c r="L19" s="9"/>
    </row>
    <row r="20" spans="1:12" x14ac:dyDescent="0.2">
      <c r="A20" s="164" t="s">
        <v>196</v>
      </c>
      <c r="B20" s="165"/>
      <c r="C20" s="200" t="s">
        <v>342</v>
      </c>
      <c r="D20" s="201"/>
      <c r="E20" s="201"/>
      <c r="F20" s="201"/>
      <c r="G20" s="201"/>
      <c r="H20" s="201"/>
      <c r="I20" s="202"/>
      <c r="J20" s="9"/>
      <c r="K20" s="9"/>
      <c r="L20" s="9"/>
    </row>
    <row r="21" spans="1:12" x14ac:dyDescent="0.2">
      <c r="A21" s="88"/>
      <c r="B21" s="21"/>
      <c r="C21" s="20"/>
      <c r="D21" s="15"/>
      <c r="E21" s="15"/>
      <c r="F21" s="15"/>
      <c r="G21" s="15"/>
      <c r="H21" s="15"/>
      <c r="I21" s="89"/>
      <c r="J21" s="9"/>
      <c r="K21" s="9"/>
      <c r="L21" s="9"/>
    </row>
    <row r="22" spans="1:12" x14ac:dyDescent="0.2">
      <c r="A22" s="164" t="s">
        <v>197</v>
      </c>
      <c r="B22" s="165"/>
      <c r="C22" s="133">
        <v>302</v>
      </c>
      <c r="D22" s="141"/>
      <c r="E22" s="149"/>
      <c r="F22" s="148"/>
      <c r="G22" s="164"/>
      <c r="H22" s="203"/>
      <c r="I22" s="91"/>
      <c r="J22" s="9"/>
      <c r="K22" s="9"/>
      <c r="L22" s="9"/>
    </row>
    <row r="23" spans="1:12" x14ac:dyDescent="0.2">
      <c r="A23" s="88"/>
      <c r="B23" s="21"/>
      <c r="C23" s="15"/>
      <c r="D23" s="23"/>
      <c r="E23" s="23"/>
      <c r="F23" s="23"/>
      <c r="G23" s="23"/>
      <c r="H23" s="15"/>
      <c r="I23" s="89"/>
      <c r="J23" s="9"/>
      <c r="K23" s="9"/>
      <c r="L23" s="9"/>
    </row>
    <row r="24" spans="1:12" x14ac:dyDescent="0.2">
      <c r="A24" s="164" t="s">
        <v>198</v>
      </c>
      <c r="B24" s="165"/>
      <c r="C24" s="133">
        <v>8</v>
      </c>
      <c r="D24" s="141" t="s">
        <v>269</v>
      </c>
      <c r="E24" s="142"/>
      <c r="F24" s="142"/>
      <c r="G24" s="143"/>
      <c r="H24" s="50" t="s">
        <v>199</v>
      </c>
      <c r="I24" s="156">
        <v>767</v>
      </c>
      <c r="J24" s="9"/>
      <c r="K24" s="9"/>
      <c r="L24" s="9"/>
    </row>
    <row r="25" spans="1:12" x14ac:dyDescent="0.2">
      <c r="A25" s="88"/>
      <c r="B25" s="21"/>
      <c r="C25" s="15"/>
      <c r="D25" s="23"/>
      <c r="E25" s="23"/>
      <c r="F25" s="23"/>
      <c r="G25" s="21"/>
      <c r="H25" s="21" t="s">
        <v>252</v>
      </c>
      <c r="I25" s="92"/>
      <c r="J25" s="9"/>
      <c r="K25" s="9"/>
      <c r="L25" s="9"/>
    </row>
    <row r="26" spans="1:12" x14ac:dyDescent="0.2">
      <c r="A26" s="164" t="s">
        <v>200</v>
      </c>
      <c r="B26" s="165"/>
      <c r="C26" s="115" t="s">
        <v>257</v>
      </c>
      <c r="D26" s="24"/>
      <c r="E26" s="32"/>
      <c r="F26" s="23"/>
      <c r="G26" s="192" t="s">
        <v>201</v>
      </c>
      <c r="H26" s="165"/>
      <c r="I26" s="116" t="s">
        <v>258</v>
      </c>
      <c r="J26" s="9"/>
      <c r="K26" s="9"/>
      <c r="L26" s="9"/>
    </row>
    <row r="27" spans="1:12" x14ac:dyDescent="0.2">
      <c r="A27" s="88"/>
      <c r="B27" s="21"/>
      <c r="C27" s="15"/>
      <c r="D27" s="23"/>
      <c r="E27" s="23"/>
      <c r="F27" s="23"/>
      <c r="G27" s="23"/>
      <c r="H27" s="15"/>
      <c r="I27" s="93"/>
      <c r="J27" s="9"/>
      <c r="K27" s="9"/>
      <c r="L27" s="9"/>
    </row>
    <row r="28" spans="1:12" x14ac:dyDescent="0.2">
      <c r="A28" s="193" t="s">
        <v>202</v>
      </c>
      <c r="B28" s="194"/>
      <c r="C28" s="195"/>
      <c r="D28" s="195"/>
      <c r="E28" s="196" t="s">
        <v>203</v>
      </c>
      <c r="F28" s="197"/>
      <c r="G28" s="197"/>
      <c r="H28" s="198" t="s">
        <v>204</v>
      </c>
      <c r="I28" s="199"/>
      <c r="J28" s="9"/>
      <c r="K28" s="9"/>
      <c r="L28" s="9"/>
    </row>
    <row r="29" spans="1:12" x14ac:dyDescent="0.2">
      <c r="A29" s="94"/>
      <c r="B29" s="32"/>
      <c r="C29" s="32"/>
      <c r="D29" s="25"/>
      <c r="E29" s="15"/>
      <c r="F29" s="15"/>
      <c r="G29" s="15"/>
      <c r="H29" s="26"/>
      <c r="I29" s="93"/>
      <c r="J29" s="9"/>
      <c r="K29" s="9"/>
      <c r="L29" s="9"/>
    </row>
    <row r="30" spans="1:12" x14ac:dyDescent="0.2">
      <c r="A30" s="189"/>
      <c r="B30" s="182"/>
      <c r="C30" s="182"/>
      <c r="D30" s="183"/>
      <c r="E30" s="189"/>
      <c r="F30" s="182"/>
      <c r="G30" s="182"/>
      <c r="H30" s="179"/>
      <c r="I30" s="180"/>
      <c r="J30" s="9"/>
      <c r="K30" s="9"/>
      <c r="L30" s="9"/>
    </row>
    <row r="31" spans="1:12" x14ac:dyDescent="0.2">
      <c r="A31" s="88"/>
      <c r="B31" s="21"/>
      <c r="C31" s="20"/>
      <c r="D31" s="190"/>
      <c r="E31" s="190"/>
      <c r="F31" s="190"/>
      <c r="G31" s="191"/>
      <c r="H31" s="15"/>
      <c r="I31" s="95"/>
      <c r="J31" s="9"/>
      <c r="K31" s="9"/>
      <c r="L31" s="9"/>
    </row>
    <row r="32" spans="1:12" x14ac:dyDescent="0.2">
      <c r="A32" s="189"/>
      <c r="B32" s="182"/>
      <c r="C32" s="182"/>
      <c r="D32" s="183"/>
      <c r="E32" s="189"/>
      <c r="F32" s="182"/>
      <c r="G32" s="182"/>
      <c r="H32" s="179"/>
      <c r="I32" s="180"/>
      <c r="J32" s="9"/>
      <c r="K32" s="9"/>
      <c r="L32" s="9"/>
    </row>
    <row r="33" spans="1:12" x14ac:dyDescent="0.2">
      <c r="A33" s="88"/>
      <c r="B33" s="21"/>
      <c r="C33" s="20"/>
      <c r="D33" s="27"/>
      <c r="E33" s="27"/>
      <c r="F33" s="27"/>
      <c r="G33" s="28"/>
      <c r="H33" s="15"/>
      <c r="I33" s="96"/>
      <c r="J33" s="9"/>
      <c r="K33" s="9"/>
      <c r="L33" s="9"/>
    </row>
    <row r="34" spans="1:12" x14ac:dyDescent="0.2">
      <c r="A34" s="189"/>
      <c r="B34" s="182"/>
      <c r="C34" s="182"/>
      <c r="D34" s="183"/>
      <c r="E34" s="189"/>
      <c r="F34" s="182"/>
      <c r="G34" s="182"/>
      <c r="H34" s="179"/>
      <c r="I34" s="180"/>
      <c r="J34" s="9"/>
      <c r="K34" s="9"/>
      <c r="L34" s="9"/>
    </row>
    <row r="35" spans="1:12" x14ac:dyDescent="0.2">
      <c r="A35" s="88"/>
      <c r="B35" s="21"/>
      <c r="C35" s="20"/>
      <c r="D35" s="27"/>
      <c r="E35" s="27"/>
      <c r="F35" s="27"/>
      <c r="G35" s="28"/>
      <c r="H35" s="15"/>
      <c r="I35" s="96"/>
      <c r="J35" s="9"/>
      <c r="K35" s="9"/>
      <c r="L35" s="9"/>
    </row>
    <row r="36" spans="1:12" x14ac:dyDescent="0.2">
      <c r="A36" s="189"/>
      <c r="B36" s="182"/>
      <c r="C36" s="182"/>
      <c r="D36" s="183"/>
      <c r="E36" s="189"/>
      <c r="F36" s="182"/>
      <c r="G36" s="182"/>
      <c r="H36" s="179"/>
      <c r="I36" s="180"/>
      <c r="J36" s="9"/>
      <c r="K36" s="9"/>
      <c r="L36" s="9"/>
    </row>
    <row r="37" spans="1:12" x14ac:dyDescent="0.2">
      <c r="A37" s="97"/>
      <c r="B37" s="29"/>
      <c r="C37" s="184"/>
      <c r="D37" s="185"/>
      <c r="E37" s="15"/>
      <c r="F37" s="184"/>
      <c r="G37" s="185"/>
      <c r="H37" s="15"/>
      <c r="I37" s="89"/>
      <c r="J37" s="9"/>
      <c r="K37" s="9"/>
      <c r="L37" s="9"/>
    </row>
    <row r="38" spans="1:12" x14ac:dyDescent="0.2">
      <c r="A38" s="189"/>
      <c r="B38" s="182"/>
      <c r="C38" s="182"/>
      <c r="D38" s="183"/>
      <c r="E38" s="189"/>
      <c r="F38" s="182"/>
      <c r="G38" s="182"/>
      <c r="H38" s="179"/>
      <c r="I38" s="180"/>
      <c r="J38" s="9"/>
      <c r="K38" s="9"/>
      <c r="L38" s="9"/>
    </row>
    <row r="39" spans="1:12" x14ac:dyDescent="0.2">
      <c r="A39" s="97"/>
      <c r="B39" s="29"/>
      <c r="C39" s="30"/>
      <c r="D39" s="31"/>
      <c r="E39" s="15"/>
      <c r="F39" s="30"/>
      <c r="G39" s="31"/>
      <c r="H39" s="15"/>
      <c r="I39" s="89"/>
      <c r="J39" s="9"/>
      <c r="K39" s="9"/>
      <c r="L39" s="9"/>
    </row>
    <row r="40" spans="1:12" x14ac:dyDescent="0.2">
      <c r="A40" s="189"/>
      <c r="B40" s="182"/>
      <c r="C40" s="182"/>
      <c r="D40" s="183"/>
      <c r="E40" s="189"/>
      <c r="F40" s="182"/>
      <c r="G40" s="182"/>
      <c r="H40" s="179"/>
      <c r="I40" s="180"/>
      <c r="J40" s="9"/>
      <c r="K40" s="9"/>
      <c r="L40" s="9"/>
    </row>
    <row r="41" spans="1:12" x14ac:dyDescent="0.2">
      <c r="A41" s="117"/>
      <c r="B41" s="32"/>
      <c r="C41" s="32"/>
      <c r="D41" s="32"/>
      <c r="E41" s="22"/>
      <c r="F41" s="118"/>
      <c r="G41" s="118"/>
      <c r="H41" s="119"/>
      <c r="I41" s="98"/>
      <c r="J41" s="9"/>
      <c r="K41" s="9"/>
      <c r="L41" s="9"/>
    </row>
    <row r="42" spans="1:12" x14ac:dyDescent="0.2">
      <c r="A42" s="97"/>
      <c r="B42" s="29"/>
      <c r="C42" s="30"/>
      <c r="D42" s="31"/>
      <c r="E42" s="15"/>
      <c r="F42" s="30"/>
      <c r="G42" s="31"/>
      <c r="H42" s="15"/>
      <c r="I42" s="89"/>
      <c r="J42" s="9"/>
      <c r="K42" s="9"/>
      <c r="L42" s="9"/>
    </row>
    <row r="43" spans="1:12" x14ac:dyDescent="0.2">
      <c r="A43" s="99"/>
      <c r="B43" s="33"/>
      <c r="C43" s="33"/>
      <c r="D43" s="19"/>
      <c r="E43" s="19"/>
      <c r="F43" s="33"/>
      <c r="G43" s="19"/>
      <c r="H43" s="19"/>
      <c r="I43" s="100"/>
      <c r="J43" s="9"/>
      <c r="K43" s="9"/>
      <c r="L43" s="9"/>
    </row>
    <row r="44" spans="1:12" x14ac:dyDescent="0.2">
      <c r="A44" s="159" t="s">
        <v>205</v>
      </c>
      <c r="B44" s="160"/>
      <c r="C44" s="179"/>
      <c r="D44" s="180"/>
      <c r="E44" s="25"/>
      <c r="F44" s="181"/>
      <c r="G44" s="182"/>
      <c r="H44" s="182"/>
      <c r="I44" s="183"/>
      <c r="J44" s="9"/>
      <c r="K44" s="9"/>
      <c r="L44" s="9"/>
    </row>
    <row r="45" spans="1:12" x14ac:dyDescent="0.2">
      <c r="A45" s="97"/>
      <c r="B45" s="29"/>
      <c r="C45" s="184"/>
      <c r="D45" s="185"/>
      <c r="E45" s="15"/>
      <c r="F45" s="184"/>
      <c r="G45" s="186"/>
      <c r="H45" s="34"/>
      <c r="I45" s="101"/>
      <c r="J45" s="9"/>
      <c r="K45" s="9"/>
      <c r="L45" s="9"/>
    </row>
    <row r="46" spans="1:12" x14ac:dyDescent="0.2">
      <c r="A46" s="159" t="s">
        <v>206</v>
      </c>
      <c r="B46" s="160"/>
      <c r="C46" s="181" t="s">
        <v>261</v>
      </c>
      <c r="D46" s="187"/>
      <c r="E46" s="187"/>
      <c r="F46" s="187"/>
      <c r="G46" s="187"/>
      <c r="H46" s="187"/>
      <c r="I46" s="188"/>
      <c r="J46" s="9"/>
      <c r="K46" s="9"/>
      <c r="L46" s="9"/>
    </row>
    <row r="47" spans="1:12" x14ac:dyDescent="0.2">
      <c r="A47" s="88"/>
      <c r="B47" s="21"/>
      <c r="C47" s="20" t="s">
        <v>207</v>
      </c>
      <c r="D47" s="15"/>
      <c r="E47" s="15"/>
      <c r="F47" s="15"/>
      <c r="G47" s="15"/>
      <c r="H47" s="15"/>
      <c r="I47" s="89"/>
      <c r="J47" s="9"/>
      <c r="K47" s="9"/>
      <c r="L47" s="9"/>
    </row>
    <row r="48" spans="1:12" x14ac:dyDescent="0.2">
      <c r="A48" s="159" t="s">
        <v>208</v>
      </c>
      <c r="B48" s="160"/>
      <c r="C48" s="166" t="s">
        <v>259</v>
      </c>
      <c r="D48" s="162"/>
      <c r="E48" s="163"/>
      <c r="F48" s="15"/>
      <c r="G48" s="50" t="s">
        <v>209</v>
      </c>
      <c r="H48" s="166" t="s">
        <v>260</v>
      </c>
      <c r="I48" s="163"/>
      <c r="J48" s="9"/>
      <c r="K48" s="9"/>
      <c r="L48" s="9"/>
    </row>
    <row r="49" spans="1:12" x14ac:dyDescent="0.2">
      <c r="A49" s="88"/>
      <c r="B49" s="21"/>
      <c r="C49" s="20"/>
      <c r="D49" s="15"/>
      <c r="E49" s="15"/>
      <c r="F49" s="15"/>
      <c r="G49" s="15"/>
      <c r="H49" s="15"/>
      <c r="I49" s="89"/>
      <c r="J49" s="9"/>
      <c r="K49" s="9"/>
      <c r="L49" s="9"/>
    </row>
    <row r="50" spans="1:12" x14ac:dyDescent="0.2">
      <c r="A50" s="159" t="s">
        <v>195</v>
      </c>
      <c r="B50" s="160"/>
      <c r="C50" s="161" t="s">
        <v>340</v>
      </c>
      <c r="D50" s="162"/>
      <c r="E50" s="162"/>
      <c r="F50" s="162"/>
      <c r="G50" s="162"/>
      <c r="H50" s="162"/>
      <c r="I50" s="163"/>
      <c r="J50" s="9"/>
      <c r="K50" s="9"/>
      <c r="L50" s="9"/>
    </row>
    <row r="51" spans="1:12" x14ac:dyDescent="0.2">
      <c r="A51" s="88"/>
      <c r="B51" s="21"/>
      <c r="C51" s="15"/>
      <c r="D51" s="15"/>
      <c r="E51" s="15"/>
      <c r="F51" s="15"/>
      <c r="G51" s="15"/>
      <c r="H51" s="15"/>
      <c r="I51" s="89"/>
      <c r="J51" s="9"/>
      <c r="K51" s="9"/>
      <c r="L51" s="9"/>
    </row>
    <row r="52" spans="1:12" x14ac:dyDescent="0.2">
      <c r="A52" s="164" t="s">
        <v>210</v>
      </c>
      <c r="B52" s="165"/>
      <c r="C52" s="166" t="s">
        <v>343</v>
      </c>
      <c r="D52" s="162"/>
      <c r="E52" s="162"/>
      <c r="F52" s="162"/>
      <c r="G52" s="162"/>
      <c r="H52" s="162"/>
      <c r="I52" s="167"/>
      <c r="J52" s="9"/>
      <c r="K52" s="9"/>
      <c r="L52" s="9"/>
    </row>
    <row r="53" spans="1:12" x14ac:dyDescent="0.2">
      <c r="A53" s="102"/>
      <c r="B53" s="19"/>
      <c r="C53" s="175" t="s">
        <v>211</v>
      </c>
      <c r="D53" s="175"/>
      <c r="E53" s="175"/>
      <c r="F53" s="175"/>
      <c r="G53" s="175"/>
      <c r="H53" s="175"/>
      <c r="I53" s="103"/>
      <c r="J53" s="9"/>
      <c r="K53" s="9"/>
      <c r="L53" s="9"/>
    </row>
    <row r="54" spans="1:12" x14ac:dyDescent="0.2">
      <c r="A54" s="102"/>
      <c r="B54" s="19"/>
      <c r="C54" s="35"/>
      <c r="D54" s="35"/>
      <c r="E54" s="35"/>
      <c r="F54" s="35"/>
      <c r="G54" s="35"/>
      <c r="H54" s="35"/>
      <c r="I54" s="103"/>
      <c r="J54" s="9"/>
      <c r="K54" s="9"/>
      <c r="L54" s="9"/>
    </row>
    <row r="55" spans="1:12" x14ac:dyDescent="0.2">
      <c r="A55" s="102"/>
      <c r="B55" s="168" t="s">
        <v>212</v>
      </c>
      <c r="C55" s="169"/>
      <c r="D55" s="169"/>
      <c r="E55" s="169"/>
      <c r="F55" s="48"/>
      <c r="G55" s="48"/>
      <c r="H55" s="48"/>
      <c r="I55" s="104"/>
      <c r="J55" s="9"/>
      <c r="K55" s="9"/>
      <c r="L55" s="9"/>
    </row>
    <row r="56" spans="1:12" x14ac:dyDescent="0.2">
      <c r="A56" s="102"/>
      <c r="B56" s="170" t="s">
        <v>244</v>
      </c>
      <c r="C56" s="171"/>
      <c r="D56" s="171"/>
      <c r="E56" s="171"/>
      <c r="F56" s="171"/>
      <c r="G56" s="171"/>
      <c r="H56" s="171"/>
      <c r="I56" s="172"/>
      <c r="J56" s="9"/>
      <c r="K56" s="9"/>
      <c r="L56" s="9"/>
    </row>
    <row r="57" spans="1:12" x14ac:dyDescent="0.2">
      <c r="A57" s="102"/>
      <c r="B57" s="170" t="s">
        <v>245</v>
      </c>
      <c r="C57" s="171"/>
      <c r="D57" s="171"/>
      <c r="E57" s="171"/>
      <c r="F57" s="171"/>
      <c r="G57" s="171"/>
      <c r="H57" s="171"/>
      <c r="I57" s="104"/>
      <c r="J57" s="9"/>
      <c r="K57" s="9"/>
      <c r="L57" s="9"/>
    </row>
    <row r="58" spans="1:12" x14ac:dyDescent="0.2">
      <c r="A58" s="102"/>
      <c r="B58" s="170" t="s">
        <v>246</v>
      </c>
      <c r="C58" s="171"/>
      <c r="D58" s="171"/>
      <c r="E58" s="171"/>
      <c r="F58" s="171"/>
      <c r="G58" s="171"/>
      <c r="H58" s="171"/>
      <c r="I58" s="172"/>
      <c r="J58" s="9"/>
      <c r="K58" s="9"/>
      <c r="L58" s="9"/>
    </row>
    <row r="59" spans="1:12" x14ac:dyDescent="0.2">
      <c r="A59" s="102"/>
      <c r="B59" s="170" t="s">
        <v>247</v>
      </c>
      <c r="C59" s="171"/>
      <c r="D59" s="171"/>
      <c r="E59" s="171"/>
      <c r="F59" s="171"/>
      <c r="G59" s="171"/>
      <c r="H59" s="171"/>
      <c r="I59" s="172"/>
      <c r="J59" s="9"/>
      <c r="K59" s="9"/>
      <c r="L59" s="9"/>
    </row>
    <row r="60" spans="1:12" x14ac:dyDescent="0.2">
      <c r="A60" s="102"/>
      <c r="B60" s="105"/>
      <c r="C60" s="106"/>
      <c r="D60" s="106"/>
      <c r="E60" s="106"/>
      <c r="F60" s="106"/>
      <c r="G60" s="106"/>
      <c r="H60" s="106"/>
      <c r="I60" s="107"/>
      <c r="J60" s="9"/>
      <c r="K60" s="9"/>
      <c r="L60" s="9"/>
    </row>
    <row r="61" spans="1:12" ht="13.5" thickBot="1" x14ac:dyDescent="0.25">
      <c r="A61" s="108" t="s">
        <v>213</v>
      </c>
      <c r="B61" s="15"/>
      <c r="C61" s="15"/>
      <c r="D61" s="15"/>
      <c r="E61" s="15"/>
      <c r="F61" s="15"/>
      <c r="G61" s="36"/>
      <c r="H61" s="37"/>
      <c r="I61" s="109"/>
      <c r="J61" s="9"/>
      <c r="K61" s="9"/>
      <c r="L61" s="9"/>
    </row>
    <row r="62" spans="1:12" x14ac:dyDescent="0.2">
      <c r="A62" s="84"/>
      <c r="B62" s="15"/>
      <c r="C62" s="15"/>
      <c r="D62" s="15"/>
      <c r="E62" s="19" t="s">
        <v>214</v>
      </c>
      <c r="F62" s="32"/>
      <c r="G62" s="176" t="s">
        <v>215</v>
      </c>
      <c r="H62" s="177"/>
      <c r="I62" s="178"/>
      <c r="J62" s="9"/>
      <c r="K62" s="9"/>
      <c r="L62" s="9"/>
    </row>
    <row r="63" spans="1:12" x14ac:dyDescent="0.2">
      <c r="A63" s="110"/>
      <c r="B63" s="111"/>
      <c r="C63" s="112"/>
      <c r="D63" s="112"/>
      <c r="E63" s="112"/>
      <c r="F63" s="112"/>
      <c r="G63" s="157"/>
      <c r="H63" s="158"/>
      <c r="I63" s="113"/>
      <c r="J63" s="9"/>
      <c r="K63" s="9"/>
      <c r="L63" s="9"/>
    </row>
  </sheetData>
  <protectedRanges>
    <protectedRange sqref="E2 H2 C6:D6 C8:D8 C10:D10 C12:I12 C14:D14 F14:I14 C16:I16 C18:I18 C20:I20 C24:G24 C22:F22 C26 I26 I24 A30:I30 A32:I32 A34:D34" name="Range1"/>
  </protectedRanges>
  <mergeCells count="67">
    <mergeCell ref="A2:D2"/>
    <mergeCell ref="A4:I4"/>
    <mergeCell ref="A6:B6"/>
    <mergeCell ref="A8:B8"/>
    <mergeCell ref="C6:D6"/>
    <mergeCell ref="C8:D8"/>
    <mergeCell ref="A12:B12"/>
    <mergeCell ref="A14:B14"/>
    <mergeCell ref="A16:B16"/>
    <mergeCell ref="C14:D14"/>
    <mergeCell ref="A10:B11"/>
    <mergeCell ref="C10:D10"/>
    <mergeCell ref="A18:B18"/>
    <mergeCell ref="A20:B20"/>
    <mergeCell ref="C20:I20"/>
    <mergeCell ref="A22:B22"/>
    <mergeCell ref="G22:H22"/>
    <mergeCell ref="A24:B24"/>
    <mergeCell ref="A26:B26"/>
    <mergeCell ref="G26:H26"/>
    <mergeCell ref="A28:D28"/>
    <mergeCell ref="E28:G28"/>
    <mergeCell ref="H28:I28"/>
    <mergeCell ref="A30:D30"/>
    <mergeCell ref="E30:G30"/>
    <mergeCell ref="H30:I30"/>
    <mergeCell ref="D31:G31"/>
    <mergeCell ref="A32:D32"/>
    <mergeCell ref="E32:G32"/>
    <mergeCell ref="H32:I32"/>
    <mergeCell ref="H38:I38"/>
    <mergeCell ref="A40:D40"/>
    <mergeCell ref="E40:G40"/>
    <mergeCell ref="H40:I40"/>
    <mergeCell ref="A34:D34"/>
    <mergeCell ref="E34:G34"/>
    <mergeCell ref="H34:I34"/>
    <mergeCell ref="A36:D36"/>
    <mergeCell ref="E36:G36"/>
    <mergeCell ref="H36:I36"/>
    <mergeCell ref="A48:B48"/>
    <mergeCell ref="C48:E48"/>
    <mergeCell ref="H48:I48"/>
    <mergeCell ref="A1:C1"/>
    <mergeCell ref="C53:H53"/>
    <mergeCell ref="A46:B46"/>
    <mergeCell ref="A44:B44"/>
    <mergeCell ref="C44:D44"/>
    <mergeCell ref="F44:I44"/>
    <mergeCell ref="C45:D45"/>
    <mergeCell ref="F45:G45"/>
    <mergeCell ref="C46:I46"/>
    <mergeCell ref="C37:D37"/>
    <mergeCell ref="F37:G37"/>
    <mergeCell ref="A38:D38"/>
    <mergeCell ref="E38:G38"/>
    <mergeCell ref="G63:H63"/>
    <mergeCell ref="A50:B50"/>
    <mergeCell ref="C50:I50"/>
    <mergeCell ref="A52:B52"/>
    <mergeCell ref="C52:I52"/>
    <mergeCell ref="B55:E55"/>
    <mergeCell ref="B56:I56"/>
    <mergeCell ref="B57:H57"/>
    <mergeCell ref="B58:I58"/>
    <mergeCell ref="B59:I59"/>
    <mergeCell ref="G62:I62"/>
  </mergeCells>
  <phoneticPr fontId="3" type="noConversion"/>
  <conditionalFormatting sqref="H29">
    <cfRule type="cellIs" dxfId="2" priority="1" stopIfTrue="1" operator="equal">
      <formula>"DA"</formula>
    </cfRule>
  </conditionalFormatting>
  <conditionalFormatting sqref="H2">
    <cfRule type="cellIs" dxfId="1" priority="2" stopIfTrue="1" operator="lessThan">
      <formula>#REF!</formula>
    </cfRule>
  </conditionalFormatting>
  <hyperlinks>
    <hyperlink ref="C18" r:id="rId1"/>
    <hyperlink ref="C20" r:id="rId2"/>
  </hyperlinks>
  <pageMargins left="0.75" right="0.75" top="1" bottom="1" header="0.5" footer="0.5"/>
  <pageSetup paperSize="256" scale="77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23"/>
  <sheetViews>
    <sheetView view="pageBreakPreview" topLeftCell="A34" zoomScaleNormal="100" zoomScaleSheetLayoutView="100" workbookViewId="0">
      <selection activeCell="O34" sqref="O1:O65536"/>
    </sheetView>
  </sheetViews>
  <sheetFormatPr defaultRowHeight="12.75" x14ac:dyDescent="0.2"/>
  <cols>
    <col min="1" max="9" width="9.140625" style="51"/>
    <col min="10" max="10" width="12.42578125" style="51" customWidth="1"/>
    <col min="11" max="11" width="11.140625" style="51" bestFit="1" customWidth="1"/>
    <col min="12" max="12" width="10.28515625" style="51" hidden="1" customWidth="1"/>
    <col min="13" max="13" width="0.28515625" style="51" customWidth="1"/>
    <col min="14" max="14" width="10.28515625" style="51" bestFit="1" customWidth="1"/>
    <col min="15" max="16384" width="9.140625" style="51"/>
  </cols>
  <sheetData>
    <row r="1" spans="1:13" ht="12.75" customHeight="1" x14ac:dyDescent="0.2">
      <c r="A1" s="229" t="s">
        <v>127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18"/>
    </row>
    <row r="2" spans="1:13" ht="12.75" customHeight="1" x14ac:dyDescent="0.2">
      <c r="A2" s="230" t="s">
        <v>344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18"/>
    </row>
    <row r="3" spans="1:13" ht="12.75" customHeight="1" x14ac:dyDescent="0.2">
      <c r="A3" s="234" t="s">
        <v>271</v>
      </c>
      <c r="B3" s="235"/>
      <c r="C3" s="235"/>
      <c r="D3" s="235"/>
      <c r="E3" s="235"/>
      <c r="F3" s="235"/>
      <c r="G3" s="235"/>
      <c r="H3" s="235"/>
      <c r="I3" s="235"/>
      <c r="J3" s="235"/>
      <c r="K3" s="236"/>
      <c r="L3" s="127"/>
    </row>
    <row r="4" spans="1:13" ht="34.5" thickBot="1" x14ac:dyDescent="0.25">
      <c r="A4" s="231" t="s">
        <v>52</v>
      </c>
      <c r="B4" s="232"/>
      <c r="C4" s="232"/>
      <c r="D4" s="232"/>
      <c r="E4" s="232"/>
      <c r="F4" s="232"/>
      <c r="G4" s="232"/>
      <c r="H4" s="233"/>
      <c r="I4" s="55" t="s">
        <v>216</v>
      </c>
      <c r="J4" s="56" t="s">
        <v>272</v>
      </c>
      <c r="K4" s="57" t="s">
        <v>254</v>
      </c>
      <c r="L4" s="125" t="s">
        <v>262</v>
      </c>
    </row>
    <row r="5" spans="1:13" x14ac:dyDescent="0.2">
      <c r="A5" s="219">
        <v>1</v>
      </c>
      <c r="B5" s="219"/>
      <c r="C5" s="219"/>
      <c r="D5" s="219"/>
      <c r="E5" s="219"/>
      <c r="F5" s="219"/>
      <c r="G5" s="219"/>
      <c r="H5" s="219"/>
      <c r="I5" s="54">
        <v>2</v>
      </c>
      <c r="J5" s="53">
        <v>3</v>
      </c>
      <c r="K5" s="53">
        <v>4</v>
      </c>
      <c r="L5" s="126">
        <v>4</v>
      </c>
    </row>
    <row r="6" spans="1:13" x14ac:dyDescent="0.2">
      <c r="A6" s="220"/>
      <c r="B6" s="221"/>
      <c r="C6" s="221"/>
      <c r="D6" s="221"/>
      <c r="E6" s="221"/>
      <c r="F6" s="221"/>
      <c r="G6" s="221"/>
      <c r="H6" s="221"/>
      <c r="I6" s="221"/>
      <c r="J6" s="221"/>
      <c r="K6" s="222"/>
      <c r="L6" s="128"/>
    </row>
    <row r="7" spans="1:13" x14ac:dyDescent="0.2">
      <c r="A7" s="223" t="s">
        <v>53</v>
      </c>
      <c r="B7" s="224"/>
      <c r="C7" s="224"/>
      <c r="D7" s="224"/>
      <c r="E7" s="224"/>
      <c r="F7" s="224"/>
      <c r="G7" s="224"/>
      <c r="H7" s="225"/>
      <c r="I7" s="3">
        <v>1</v>
      </c>
      <c r="J7" s="6"/>
      <c r="K7" s="6"/>
      <c r="L7" s="6"/>
    </row>
    <row r="8" spans="1:13" x14ac:dyDescent="0.2">
      <c r="A8" s="226" t="s">
        <v>12</v>
      </c>
      <c r="B8" s="227"/>
      <c r="C8" s="227"/>
      <c r="D8" s="227"/>
      <c r="E8" s="227"/>
      <c r="F8" s="227"/>
      <c r="G8" s="227"/>
      <c r="H8" s="228"/>
      <c r="I8" s="1">
        <v>2</v>
      </c>
      <c r="J8" s="134">
        <f>J9+J16+J26+J35+J39</f>
        <v>852449421</v>
      </c>
      <c r="K8" s="134">
        <f>K9+K16+K26+K35+K39</f>
        <v>888995528</v>
      </c>
      <c r="L8" s="123">
        <v>857918867</v>
      </c>
      <c r="M8" s="120">
        <f t="shared" ref="M8:M39" si="0">J8-L8</f>
        <v>-5469446</v>
      </c>
    </row>
    <row r="9" spans="1:13" x14ac:dyDescent="0.2">
      <c r="A9" s="237" t="s">
        <v>168</v>
      </c>
      <c r="B9" s="238"/>
      <c r="C9" s="238"/>
      <c r="D9" s="238"/>
      <c r="E9" s="238"/>
      <c r="F9" s="238"/>
      <c r="G9" s="238"/>
      <c r="H9" s="239"/>
      <c r="I9" s="1">
        <v>3</v>
      </c>
      <c r="J9" s="134">
        <f>SUM(J10:J15)</f>
        <v>477473</v>
      </c>
      <c r="K9" s="134">
        <f>SUM(K10:K15)</f>
        <v>401757</v>
      </c>
      <c r="L9" s="123">
        <v>1382928</v>
      </c>
      <c r="M9" s="120">
        <f t="shared" si="0"/>
        <v>-905455</v>
      </c>
    </row>
    <row r="10" spans="1:13" x14ac:dyDescent="0.2">
      <c r="A10" s="237" t="s">
        <v>93</v>
      </c>
      <c r="B10" s="238"/>
      <c r="C10" s="238"/>
      <c r="D10" s="238"/>
      <c r="E10" s="238"/>
      <c r="F10" s="238"/>
      <c r="G10" s="238"/>
      <c r="H10" s="239"/>
      <c r="I10" s="1">
        <v>4</v>
      </c>
      <c r="J10" s="135">
        <v>185330</v>
      </c>
      <c r="K10" s="7">
        <v>187899</v>
      </c>
      <c r="L10" s="7">
        <v>592534</v>
      </c>
      <c r="M10" s="120">
        <f t="shared" si="0"/>
        <v>-407204</v>
      </c>
    </row>
    <row r="11" spans="1:13" x14ac:dyDescent="0.2">
      <c r="A11" s="237" t="s">
        <v>13</v>
      </c>
      <c r="B11" s="238"/>
      <c r="C11" s="238"/>
      <c r="D11" s="238"/>
      <c r="E11" s="238"/>
      <c r="F11" s="238"/>
      <c r="G11" s="238"/>
      <c r="H11" s="239"/>
      <c r="I11" s="1">
        <v>5</v>
      </c>
      <c r="J11" s="135">
        <v>292143</v>
      </c>
      <c r="K11" s="7">
        <v>213858</v>
      </c>
      <c r="L11" s="7">
        <v>790394</v>
      </c>
      <c r="M11" s="120">
        <f t="shared" si="0"/>
        <v>-498251</v>
      </c>
    </row>
    <row r="12" spans="1:13" x14ac:dyDescent="0.2">
      <c r="A12" s="237" t="s">
        <v>94</v>
      </c>
      <c r="B12" s="238"/>
      <c r="C12" s="238"/>
      <c r="D12" s="238"/>
      <c r="E12" s="238"/>
      <c r="F12" s="238"/>
      <c r="G12" s="238"/>
      <c r="H12" s="239"/>
      <c r="I12" s="1">
        <v>6</v>
      </c>
      <c r="J12" s="135"/>
      <c r="K12" s="7"/>
      <c r="L12" s="7"/>
      <c r="M12" s="120">
        <f t="shared" si="0"/>
        <v>0</v>
      </c>
    </row>
    <row r="13" spans="1:13" x14ac:dyDescent="0.2">
      <c r="A13" s="237" t="s">
        <v>171</v>
      </c>
      <c r="B13" s="238"/>
      <c r="C13" s="238"/>
      <c r="D13" s="238"/>
      <c r="E13" s="238"/>
      <c r="F13" s="238"/>
      <c r="G13" s="238"/>
      <c r="H13" s="239"/>
      <c r="I13" s="1">
        <v>7</v>
      </c>
      <c r="J13" s="135"/>
      <c r="K13" s="7"/>
      <c r="L13" s="7"/>
      <c r="M13" s="120">
        <f t="shared" si="0"/>
        <v>0</v>
      </c>
    </row>
    <row r="14" spans="1:13" x14ac:dyDescent="0.2">
      <c r="A14" s="237" t="s">
        <v>172</v>
      </c>
      <c r="B14" s="238"/>
      <c r="C14" s="238"/>
      <c r="D14" s="238"/>
      <c r="E14" s="238"/>
      <c r="F14" s="238"/>
      <c r="G14" s="238"/>
      <c r="H14" s="239"/>
      <c r="I14" s="1">
        <v>8</v>
      </c>
      <c r="J14" s="135"/>
      <c r="K14" s="7"/>
      <c r="L14" s="7"/>
      <c r="M14" s="120">
        <f t="shared" si="0"/>
        <v>0</v>
      </c>
    </row>
    <row r="15" spans="1:13" x14ac:dyDescent="0.2">
      <c r="A15" s="237" t="s">
        <v>173</v>
      </c>
      <c r="B15" s="238"/>
      <c r="C15" s="238"/>
      <c r="D15" s="238"/>
      <c r="E15" s="238"/>
      <c r="F15" s="238"/>
      <c r="G15" s="238"/>
      <c r="H15" s="239"/>
      <c r="I15" s="1">
        <v>9</v>
      </c>
      <c r="J15" s="135"/>
      <c r="K15" s="7"/>
      <c r="L15" s="7"/>
      <c r="M15" s="120">
        <f t="shared" si="0"/>
        <v>0</v>
      </c>
    </row>
    <row r="16" spans="1:13" x14ac:dyDescent="0.2">
      <c r="A16" s="237" t="s">
        <v>169</v>
      </c>
      <c r="B16" s="238"/>
      <c r="C16" s="238"/>
      <c r="D16" s="238"/>
      <c r="E16" s="238"/>
      <c r="F16" s="238"/>
      <c r="G16" s="238"/>
      <c r="H16" s="239"/>
      <c r="I16" s="1">
        <v>10</v>
      </c>
      <c r="J16" s="134">
        <f>SUM(J17:J25)</f>
        <v>850068079</v>
      </c>
      <c r="K16" s="134">
        <f>SUM(K17:K25)</f>
        <v>886689902</v>
      </c>
      <c r="L16" s="123">
        <v>852372980</v>
      </c>
      <c r="M16" s="120">
        <f t="shared" si="0"/>
        <v>-2304901</v>
      </c>
    </row>
    <row r="17" spans="1:13" x14ac:dyDescent="0.2">
      <c r="A17" s="237" t="s">
        <v>174</v>
      </c>
      <c r="B17" s="238"/>
      <c r="C17" s="238"/>
      <c r="D17" s="238"/>
      <c r="E17" s="238"/>
      <c r="F17" s="238"/>
      <c r="G17" s="238"/>
      <c r="H17" s="239"/>
      <c r="I17" s="1">
        <v>11</v>
      </c>
      <c r="J17" s="135">
        <v>100877840</v>
      </c>
      <c r="K17" s="7">
        <v>100877840</v>
      </c>
      <c r="L17" s="7">
        <v>110840589</v>
      </c>
      <c r="M17" s="120">
        <f t="shared" si="0"/>
        <v>-9962749</v>
      </c>
    </row>
    <row r="18" spans="1:13" x14ac:dyDescent="0.2">
      <c r="A18" s="237" t="s">
        <v>185</v>
      </c>
      <c r="B18" s="238"/>
      <c r="C18" s="238"/>
      <c r="D18" s="238"/>
      <c r="E18" s="238"/>
      <c r="F18" s="238"/>
      <c r="G18" s="238"/>
      <c r="H18" s="239"/>
      <c r="I18" s="1">
        <v>12</v>
      </c>
      <c r="J18" s="135">
        <v>609017493</v>
      </c>
      <c r="K18" s="7">
        <v>630277050</v>
      </c>
      <c r="L18" s="7">
        <v>643696252</v>
      </c>
      <c r="M18" s="120">
        <f t="shared" si="0"/>
        <v>-34678759</v>
      </c>
    </row>
    <row r="19" spans="1:13" x14ac:dyDescent="0.2">
      <c r="A19" s="237" t="s">
        <v>175</v>
      </c>
      <c r="B19" s="238"/>
      <c r="C19" s="238"/>
      <c r="D19" s="238"/>
      <c r="E19" s="238"/>
      <c r="F19" s="238"/>
      <c r="G19" s="238"/>
      <c r="H19" s="239"/>
      <c r="I19" s="1">
        <v>13</v>
      </c>
      <c r="J19" s="135">
        <v>14554918</v>
      </c>
      <c r="K19" s="7">
        <v>15289282</v>
      </c>
      <c r="L19" s="7">
        <v>13688733</v>
      </c>
      <c r="M19" s="120">
        <f t="shared" si="0"/>
        <v>866185</v>
      </c>
    </row>
    <row r="20" spans="1:13" x14ac:dyDescent="0.2">
      <c r="A20" s="237" t="s">
        <v>22</v>
      </c>
      <c r="B20" s="238"/>
      <c r="C20" s="238"/>
      <c r="D20" s="238"/>
      <c r="E20" s="238"/>
      <c r="F20" s="238"/>
      <c r="G20" s="238"/>
      <c r="H20" s="239"/>
      <c r="I20" s="1">
        <v>14</v>
      </c>
      <c r="J20" s="135">
        <v>97867826</v>
      </c>
      <c r="K20" s="7">
        <v>121844968</v>
      </c>
      <c r="L20" s="7">
        <v>71219529</v>
      </c>
      <c r="M20" s="120">
        <f t="shared" si="0"/>
        <v>26648297</v>
      </c>
    </row>
    <row r="21" spans="1:13" x14ac:dyDescent="0.2">
      <c r="A21" s="237" t="s">
        <v>23</v>
      </c>
      <c r="B21" s="238"/>
      <c r="C21" s="238"/>
      <c r="D21" s="238"/>
      <c r="E21" s="238"/>
      <c r="F21" s="238"/>
      <c r="G21" s="238"/>
      <c r="H21" s="239"/>
      <c r="I21" s="1">
        <v>15</v>
      </c>
      <c r="J21" s="135"/>
      <c r="K21" s="7"/>
      <c r="L21" s="7"/>
      <c r="M21" s="120">
        <f t="shared" si="0"/>
        <v>0</v>
      </c>
    </row>
    <row r="22" spans="1:13" x14ac:dyDescent="0.2">
      <c r="A22" s="237" t="s">
        <v>58</v>
      </c>
      <c r="B22" s="238"/>
      <c r="C22" s="238"/>
      <c r="D22" s="238"/>
      <c r="E22" s="238"/>
      <c r="F22" s="238"/>
      <c r="G22" s="238"/>
      <c r="H22" s="239"/>
      <c r="I22" s="1">
        <v>16</v>
      </c>
      <c r="J22" s="135">
        <v>9008415</v>
      </c>
      <c r="K22" s="7">
        <v>6969435</v>
      </c>
      <c r="L22" s="7">
        <v>481961</v>
      </c>
      <c r="M22" s="120">
        <f t="shared" si="0"/>
        <v>8526454</v>
      </c>
    </row>
    <row r="23" spans="1:13" x14ac:dyDescent="0.2">
      <c r="A23" s="237" t="s">
        <v>59</v>
      </c>
      <c r="B23" s="238"/>
      <c r="C23" s="238"/>
      <c r="D23" s="238"/>
      <c r="E23" s="238"/>
      <c r="F23" s="238"/>
      <c r="G23" s="238"/>
      <c r="H23" s="239"/>
      <c r="I23" s="1">
        <v>17</v>
      </c>
      <c r="J23" s="135">
        <v>15236020</v>
      </c>
      <c r="K23" s="7">
        <v>7925760</v>
      </c>
      <c r="L23" s="7">
        <v>8887349</v>
      </c>
      <c r="M23" s="120">
        <f t="shared" si="0"/>
        <v>6348671</v>
      </c>
    </row>
    <row r="24" spans="1:13" x14ac:dyDescent="0.2">
      <c r="A24" s="237" t="s">
        <v>60</v>
      </c>
      <c r="B24" s="238"/>
      <c r="C24" s="238"/>
      <c r="D24" s="238"/>
      <c r="E24" s="238"/>
      <c r="F24" s="238"/>
      <c r="G24" s="238"/>
      <c r="H24" s="239"/>
      <c r="I24" s="1">
        <v>18</v>
      </c>
      <c r="J24" s="135">
        <v>3505567</v>
      </c>
      <c r="K24" s="7">
        <v>3505567</v>
      </c>
      <c r="L24" s="7">
        <v>3558567</v>
      </c>
      <c r="M24" s="120">
        <f t="shared" si="0"/>
        <v>-53000</v>
      </c>
    </row>
    <row r="25" spans="1:13" x14ac:dyDescent="0.2">
      <c r="A25" s="237" t="s">
        <v>61</v>
      </c>
      <c r="B25" s="238"/>
      <c r="C25" s="238"/>
      <c r="D25" s="238"/>
      <c r="E25" s="238"/>
      <c r="F25" s="238"/>
      <c r="G25" s="238"/>
      <c r="H25" s="239"/>
      <c r="I25" s="1">
        <v>19</v>
      </c>
      <c r="J25" s="135"/>
      <c r="K25" s="7"/>
      <c r="L25" s="7"/>
      <c r="M25" s="120">
        <f t="shared" si="0"/>
        <v>0</v>
      </c>
    </row>
    <row r="26" spans="1:13" x14ac:dyDescent="0.2">
      <c r="A26" s="237" t="s">
        <v>159</v>
      </c>
      <c r="B26" s="238"/>
      <c r="C26" s="238"/>
      <c r="D26" s="238"/>
      <c r="E26" s="238"/>
      <c r="F26" s="238"/>
      <c r="G26" s="238"/>
      <c r="H26" s="239"/>
      <c r="I26" s="1">
        <v>20</v>
      </c>
      <c r="J26" s="134">
        <f>SUM(J27:J34)</f>
        <v>500000</v>
      </c>
      <c r="K26" s="134">
        <f>SUM(K27:K34)</f>
        <v>500000</v>
      </c>
      <c r="L26" s="123">
        <v>528860</v>
      </c>
      <c r="M26" s="120">
        <f t="shared" si="0"/>
        <v>-28860</v>
      </c>
    </row>
    <row r="27" spans="1:13" x14ac:dyDescent="0.2">
      <c r="A27" s="237" t="s">
        <v>62</v>
      </c>
      <c r="B27" s="238"/>
      <c r="C27" s="238"/>
      <c r="D27" s="238"/>
      <c r="E27" s="238"/>
      <c r="F27" s="238"/>
      <c r="G27" s="238"/>
      <c r="H27" s="239"/>
      <c r="I27" s="1">
        <v>21</v>
      </c>
      <c r="J27" s="135">
        <v>500000</v>
      </c>
      <c r="K27" s="7">
        <v>500000</v>
      </c>
      <c r="L27" s="7">
        <v>500000</v>
      </c>
      <c r="M27" s="120">
        <f t="shared" si="0"/>
        <v>0</v>
      </c>
    </row>
    <row r="28" spans="1:13" x14ac:dyDescent="0.2">
      <c r="A28" s="237" t="s">
        <v>63</v>
      </c>
      <c r="B28" s="238"/>
      <c r="C28" s="238"/>
      <c r="D28" s="238"/>
      <c r="E28" s="238"/>
      <c r="F28" s="238"/>
      <c r="G28" s="238"/>
      <c r="H28" s="239"/>
      <c r="I28" s="1">
        <v>22</v>
      </c>
      <c r="J28" s="7"/>
      <c r="K28" s="7"/>
      <c r="L28" s="7"/>
      <c r="M28" s="120">
        <f t="shared" si="0"/>
        <v>0</v>
      </c>
    </row>
    <row r="29" spans="1:13" x14ac:dyDescent="0.2">
      <c r="A29" s="237" t="s">
        <v>64</v>
      </c>
      <c r="B29" s="238"/>
      <c r="C29" s="238"/>
      <c r="D29" s="238"/>
      <c r="E29" s="238"/>
      <c r="F29" s="238"/>
      <c r="G29" s="238"/>
      <c r="H29" s="239"/>
      <c r="I29" s="1">
        <v>23</v>
      </c>
      <c r="J29" s="7"/>
      <c r="K29" s="7"/>
      <c r="L29" s="7"/>
      <c r="M29" s="120">
        <f t="shared" si="0"/>
        <v>0</v>
      </c>
    </row>
    <row r="30" spans="1:13" x14ac:dyDescent="0.2">
      <c r="A30" s="237" t="s">
        <v>69</v>
      </c>
      <c r="B30" s="238"/>
      <c r="C30" s="238"/>
      <c r="D30" s="238"/>
      <c r="E30" s="238"/>
      <c r="F30" s="238"/>
      <c r="G30" s="238"/>
      <c r="H30" s="239"/>
      <c r="I30" s="1">
        <v>24</v>
      </c>
      <c r="J30" s="7"/>
      <c r="K30" s="7"/>
      <c r="L30" s="7"/>
      <c r="M30" s="120">
        <f t="shared" si="0"/>
        <v>0</v>
      </c>
    </row>
    <row r="31" spans="1:13" x14ac:dyDescent="0.2">
      <c r="A31" s="237" t="s">
        <v>70</v>
      </c>
      <c r="B31" s="238"/>
      <c r="C31" s="238"/>
      <c r="D31" s="238"/>
      <c r="E31" s="238"/>
      <c r="F31" s="238"/>
      <c r="G31" s="238"/>
      <c r="H31" s="239"/>
      <c r="I31" s="1">
        <v>25</v>
      </c>
      <c r="J31" s="7"/>
      <c r="K31" s="7"/>
      <c r="L31" s="7">
        <v>28860</v>
      </c>
      <c r="M31" s="120">
        <f t="shared" si="0"/>
        <v>-28860</v>
      </c>
    </row>
    <row r="32" spans="1:13" x14ac:dyDescent="0.2">
      <c r="A32" s="237" t="s">
        <v>71</v>
      </c>
      <c r="B32" s="238"/>
      <c r="C32" s="238"/>
      <c r="D32" s="238"/>
      <c r="E32" s="238"/>
      <c r="F32" s="238"/>
      <c r="G32" s="238"/>
      <c r="H32" s="239"/>
      <c r="I32" s="1">
        <v>26</v>
      </c>
      <c r="J32" s="7"/>
      <c r="K32" s="7"/>
      <c r="L32" s="7"/>
      <c r="M32" s="120">
        <f t="shared" si="0"/>
        <v>0</v>
      </c>
    </row>
    <row r="33" spans="1:14" x14ac:dyDescent="0.2">
      <c r="A33" s="237" t="s">
        <v>65</v>
      </c>
      <c r="B33" s="238"/>
      <c r="C33" s="238"/>
      <c r="D33" s="238"/>
      <c r="E33" s="238"/>
      <c r="F33" s="238"/>
      <c r="G33" s="238"/>
      <c r="H33" s="239"/>
      <c r="I33" s="1">
        <v>27</v>
      </c>
      <c r="J33" s="7"/>
      <c r="K33" s="7"/>
      <c r="L33" s="7"/>
      <c r="M33" s="120">
        <f t="shared" si="0"/>
        <v>0</v>
      </c>
    </row>
    <row r="34" spans="1:14" x14ac:dyDescent="0.2">
      <c r="A34" s="237" t="s">
        <v>155</v>
      </c>
      <c r="B34" s="238"/>
      <c r="C34" s="238"/>
      <c r="D34" s="238"/>
      <c r="E34" s="238"/>
      <c r="F34" s="238"/>
      <c r="G34" s="238"/>
      <c r="H34" s="239"/>
      <c r="I34" s="1">
        <v>28</v>
      </c>
      <c r="J34" s="7"/>
      <c r="K34" s="7"/>
      <c r="L34" s="7"/>
      <c r="M34" s="120">
        <f t="shared" si="0"/>
        <v>0</v>
      </c>
    </row>
    <row r="35" spans="1:14" x14ac:dyDescent="0.2">
      <c r="A35" s="237" t="s">
        <v>156</v>
      </c>
      <c r="B35" s="238"/>
      <c r="C35" s="238"/>
      <c r="D35" s="238"/>
      <c r="E35" s="238"/>
      <c r="F35" s="238"/>
      <c r="G35" s="238"/>
      <c r="H35" s="239"/>
      <c r="I35" s="1">
        <v>29</v>
      </c>
      <c r="J35" s="134">
        <f>SUM(J36:J38)</f>
        <v>0</v>
      </c>
      <c r="K35" s="134">
        <f>SUM(K36:K38)</f>
        <v>0</v>
      </c>
      <c r="L35" s="123">
        <v>0</v>
      </c>
      <c r="M35" s="120">
        <f t="shared" si="0"/>
        <v>0</v>
      </c>
    </row>
    <row r="36" spans="1:14" x14ac:dyDescent="0.2">
      <c r="A36" s="237" t="s">
        <v>66</v>
      </c>
      <c r="B36" s="238"/>
      <c r="C36" s="238"/>
      <c r="D36" s="238"/>
      <c r="E36" s="238"/>
      <c r="F36" s="238"/>
      <c r="G36" s="238"/>
      <c r="H36" s="239"/>
      <c r="I36" s="1">
        <v>30</v>
      </c>
      <c r="J36" s="135"/>
      <c r="K36" s="7"/>
      <c r="L36" s="7"/>
      <c r="M36" s="120">
        <f t="shared" si="0"/>
        <v>0</v>
      </c>
    </row>
    <row r="37" spans="1:14" x14ac:dyDescent="0.2">
      <c r="A37" s="237" t="s">
        <v>67</v>
      </c>
      <c r="B37" s="238"/>
      <c r="C37" s="238"/>
      <c r="D37" s="238"/>
      <c r="E37" s="238"/>
      <c r="F37" s="238"/>
      <c r="G37" s="238"/>
      <c r="H37" s="239"/>
      <c r="I37" s="1">
        <v>31</v>
      </c>
      <c r="J37" s="135"/>
      <c r="K37" s="7"/>
      <c r="L37" s="7"/>
      <c r="M37" s="120">
        <f t="shared" si="0"/>
        <v>0</v>
      </c>
    </row>
    <row r="38" spans="1:14" x14ac:dyDescent="0.2">
      <c r="A38" s="237" t="s">
        <v>68</v>
      </c>
      <c r="B38" s="238"/>
      <c r="C38" s="238"/>
      <c r="D38" s="238"/>
      <c r="E38" s="238"/>
      <c r="F38" s="238"/>
      <c r="G38" s="238"/>
      <c r="H38" s="239"/>
      <c r="I38" s="1">
        <v>32</v>
      </c>
      <c r="J38" s="135"/>
      <c r="K38" s="7"/>
      <c r="L38" s="7"/>
      <c r="M38" s="120">
        <f t="shared" si="0"/>
        <v>0</v>
      </c>
    </row>
    <row r="39" spans="1:14" x14ac:dyDescent="0.2">
      <c r="A39" s="237" t="s">
        <v>157</v>
      </c>
      <c r="B39" s="238"/>
      <c r="C39" s="238"/>
      <c r="D39" s="238"/>
      <c r="E39" s="238"/>
      <c r="F39" s="238"/>
      <c r="G39" s="238"/>
      <c r="H39" s="239"/>
      <c r="I39" s="1">
        <v>33</v>
      </c>
      <c r="J39" s="135">
        <v>1403869</v>
      </c>
      <c r="K39" s="7">
        <v>1403869</v>
      </c>
      <c r="L39" s="7">
        <v>3634099</v>
      </c>
      <c r="M39" s="120">
        <f t="shared" si="0"/>
        <v>-2230230</v>
      </c>
    </row>
    <row r="40" spans="1:14" x14ac:dyDescent="0.2">
      <c r="A40" s="226" t="s">
        <v>178</v>
      </c>
      <c r="B40" s="227"/>
      <c r="C40" s="227"/>
      <c r="D40" s="227"/>
      <c r="E40" s="227"/>
      <c r="F40" s="227"/>
      <c r="G40" s="227"/>
      <c r="H40" s="228"/>
      <c r="I40" s="1">
        <v>34</v>
      </c>
      <c r="J40" s="134">
        <f>J41+J49+J56+J64</f>
        <v>54282292</v>
      </c>
      <c r="K40" s="134">
        <f>K41+K49+K56+K64</f>
        <v>109736848</v>
      </c>
      <c r="L40" s="123">
        <v>95717792</v>
      </c>
      <c r="M40" s="120">
        <f t="shared" ref="M40:M71" si="1">J40-L40</f>
        <v>-41435500</v>
      </c>
    </row>
    <row r="41" spans="1:14" x14ac:dyDescent="0.2">
      <c r="A41" s="237" t="s">
        <v>86</v>
      </c>
      <c r="B41" s="238"/>
      <c r="C41" s="238"/>
      <c r="D41" s="238"/>
      <c r="E41" s="238"/>
      <c r="F41" s="238"/>
      <c r="G41" s="238"/>
      <c r="H41" s="239"/>
      <c r="I41" s="1">
        <v>35</v>
      </c>
      <c r="J41" s="134">
        <f>SUM(J42:J48)</f>
        <v>2961561</v>
      </c>
      <c r="K41" s="134">
        <f>SUM(K42:K48)</f>
        <v>3389713</v>
      </c>
      <c r="L41" s="123">
        <v>2492615</v>
      </c>
      <c r="M41" s="120">
        <f t="shared" si="1"/>
        <v>468946</v>
      </c>
      <c r="N41" s="120"/>
    </row>
    <row r="42" spans="1:14" x14ac:dyDescent="0.2">
      <c r="A42" s="237" t="s">
        <v>98</v>
      </c>
      <c r="B42" s="238"/>
      <c r="C42" s="238"/>
      <c r="D42" s="238"/>
      <c r="E42" s="238"/>
      <c r="F42" s="238"/>
      <c r="G42" s="238"/>
      <c r="H42" s="239"/>
      <c r="I42" s="1">
        <v>36</v>
      </c>
      <c r="J42" s="135">
        <v>2231988</v>
      </c>
      <c r="K42" s="7">
        <v>2615255</v>
      </c>
      <c r="L42" s="7">
        <v>1902931</v>
      </c>
      <c r="M42" s="120">
        <f t="shared" si="1"/>
        <v>329057</v>
      </c>
    </row>
    <row r="43" spans="1:14" x14ac:dyDescent="0.2">
      <c r="A43" s="237" t="s">
        <v>99</v>
      </c>
      <c r="B43" s="238"/>
      <c r="C43" s="238"/>
      <c r="D43" s="238"/>
      <c r="E43" s="238"/>
      <c r="F43" s="238"/>
      <c r="G43" s="238"/>
      <c r="H43" s="239"/>
      <c r="I43" s="1">
        <v>37</v>
      </c>
      <c r="J43" s="135"/>
      <c r="K43" s="7"/>
      <c r="L43" s="7"/>
      <c r="M43" s="120">
        <f t="shared" si="1"/>
        <v>0</v>
      </c>
    </row>
    <row r="44" spans="1:14" x14ac:dyDescent="0.2">
      <c r="A44" s="237" t="s">
        <v>72</v>
      </c>
      <c r="B44" s="238"/>
      <c r="C44" s="238"/>
      <c r="D44" s="238"/>
      <c r="E44" s="238"/>
      <c r="F44" s="238"/>
      <c r="G44" s="238"/>
      <c r="H44" s="239"/>
      <c r="I44" s="1">
        <v>38</v>
      </c>
      <c r="J44" s="135"/>
      <c r="K44" s="7"/>
      <c r="L44" s="7"/>
      <c r="M44" s="120">
        <f t="shared" si="1"/>
        <v>0</v>
      </c>
    </row>
    <row r="45" spans="1:14" x14ac:dyDescent="0.2">
      <c r="A45" s="237" t="s">
        <v>73</v>
      </c>
      <c r="B45" s="238"/>
      <c r="C45" s="238"/>
      <c r="D45" s="238"/>
      <c r="E45" s="238"/>
      <c r="F45" s="238"/>
      <c r="G45" s="238"/>
      <c r="H45" s="239"/>
      <c r="I45" s="1">
        <v>39</v>
      </c>
      <c r="J45" s="135">
        <v>310457</v>
      </c>
      <c r="K45" s="7">
        <v>449291</v>
      </c>
      <c r="L45" s="7">
        <v>222533</v>
      </c>
      <c r="M45" s="120">
        <f t="shared" si="1"/>
        <v>87924</v>
      </c>
    </row>
    <row r="46" spans="1:14" x14ac:dyDescent="0.2">
      <c r="A46" s="237" t="s">
        <v>74</v>
      </c>
      <c r="B46" s="238"/>
      <c r="C46" s="238"/>
      <c r="D46" s="238"/>
      <c r="E46" s="238"/>
      <c r="F46" s="238"/>
      <c r="G46" s="238"/>
      <c r="H46" s="239"/>
      <c r="I46" s="1">
        <v>40</v>
      </c>
      <c r="J46" s="135">
        <v>419116</v>
      </c>
      <c r="K46" s="7">
        <v>325167</v>
      </c>
      <c r="L46" s="7">
        <v>367151</v>
      </c>
      <c r="M46" s="120">
        <f t="shared" si="1"/>
        <v>51965</v>
      </c>
    </row>
    <row r="47" spans="1:14" x14ac:dyDescent="0.2">
      <c r="A47" s="237" t="s">
        <v>75</v>
      </c>
      <c r="B47" s="238"/>
      <c r="C47" s="238"/>
      <c r="D47" s="238"/>
      <c r="E47" s="238"/>
      <c r="F47" s="238"/>
      <c r="G47" s="238"/>
      <c r="H47" s="239"/>
      <c r="I47" s="1">
        <v>41</v>
      </c>
      <c r="J47" s="135"/>
      <c r="K47" s="7"/>
      <c r="L47" s="7"/>
      <c r="M47" s="120">
        <f t="shared" si="1"/>
        <v>0</v>
      </c>
    </row>
    <row r="48" spans="1:14" x14ac:dyDescent="0.2">
      <c r="A48" s="237" t="s">
        <v>76</v>
      </c>
      <c r="B48" s="238"/>
      <c r="C48" s="238"/>
      <c r="D48" s="238"/>
      <c r="E48" s="238"/>
      <c r="F48" s="238"/>
      <c r="G48" s="238"/>
      <c r="H48" s="239"/>
      <c r="I48" s="1">
        <v>42</v>
      </c>
      <c r="J48" s="135"/>
      <c r="K48" s="7"/>
      <c r="L48" s="7"/>
      <c r="M48" s="120">
        <f t="shared" si="1"/>
        <v>0</v>
      </c>
    </row>
    <row r="49" spans="1:14" x14ac:dyDescent="0.2">
      <c r="A49" s="237" t="s">
        <v>87</v>
      </c>
      <c r="B49" s="238"/>
      <c r="C49" s="238"/>
      <c r="D49" s="238"/>
      <c r="E49" s="238"/>
      <c r="F49" s="238"/>
      <c r="G49" s="238"/>
      <c r="H49" s="239"/>
      <c r="I49" s="1">
        <v>43</v>
      </c>
      <c r="J49" s="134">
        <f>SUM(J50:J55)</f>
        <v>7542482</v>
      </c>
      <c r="K49" s="134">
        <f>SUM(K50:K55)</f>
        <v>20066207</v>
      </c>
      <c r="L49" s="123">
        <v>10694385</v>
      </c>
      <c r="M49" s="120">
        <f t="shared" si="1"/>
        <v>-3151903</v>
      </c>
      <c r="N49" s="120"/>
    </row>
    <row r="50" spans="1:14" x14ac:dyDescent="0.2">
      <c r="A50" s="237" t="s">
        <v>164</v>
      </c>
      <c r="B50" s="238"/>
      <c r="C50" s="238"/>
      <c r="D50" s="238"/>
      <c r="E50" s="238"/>
      <c r="F50" s="238"/>
      <c r="G50" s="238"/>
      <c r="H50" s="239"/>
      <c r="I50" s="1">
        <v>44</v>
      </c>
      <c r="J50" s="135"/>
      <c r="K50" s="7"/>
      <c r="L50" s="7"/>
      <c r="M50" s="120">
        <f t="shared" si="1"/>
        <v>0</v>
      </c>
    </row>
    <row r="51" spans="1:14" x14ac:dyDescent="0.2">
      <c r="A51" s="237" t="s">
        <v>165</v>
      </c>
      <c r="B51" s="238"/>
      <c r="C51" s="238"/>
      <c r="D51" s="238"/>
      <c r="E51" s="238"/>
      <c r="F51" s="238"/>
      <c r="G51" s="238"/>
      <c r="H51" s="239"/>
      <c r="I51" s="1">
        <v>45</v>
      </c>
      <c r="J51" s="135">
        <v>6839647</v>
      </c>
      <c r="K51" s="7">
        <v>17618709</v>
      </c>
      <c r="L51" s="7">
        <v>8021696</v>
      </c>
      <c r="M51" s="120">
        <f t="shared" si="1"/>
        <v>-1182049</v>
      </c>
    </row>
    <row r="52" spans="1:14" x14ac:dyDescent="0.2">
      <c r="A52" s="237" t="s">
        <v>166</v>
      </c>
      <c r="B52" s="238"/>
      <c r="C52" s="238"/>
      <c r="D52" s="238"/>
      <c r="E52" s="238"/>
      <c r="F52" s="238"/>
      <c r="G52" s="238"/>
      <c r="H52" s="239"/>
      <c r="I52" s="1">
        <v>46</v>
      </c>
      <c r="J52" s="135"/>
      <c r="K52" s="7"/>
      <c r="L52" s="7"/>
      <c r="M52" s="120">
        <f t="shared" si="1"/>
        <v>0</v>
      </c>
    </row>
    <row r="53" spans="1:14" x14ac:dyDescent="0.2">
      <c r="A53" s="237" t="s">
        <v>167</v>
      </c>
      <c r="B53" s="238"/>
      <c r="C53" s="238"/>
      <c r="D53" s="238"/>
      <c r="E53" s="238"/>
      <c r="F53" s="238"/>
      <c r="G53" s="238"/>
      <c r="H53" s="239"/>
      <c r="I53" s="1">
        <v>47</v>
      </c>
      <c r="J53" s="135">
        <v>154443</v>
      </c>
      <c r="K53" s="7">
        <v>169766</v>
      </c>
      <c r="L53" s="7">
        <v>170883</v>
      </c>
      <c r="M53" s="120">
        <f t="shared" si="1"/>
        <v>-16440</v>
      </c>
    </row>
    <row r="54" spans="1:14" x14ac:dyDescent="0.2">
      <c r="A54" s="237" t="s">
        <v>10</v>
      </c>
      <c r="B54" s="238"/>
      <c r="C54" s="238"/>
      <c r="D54" s="238"/>
      <c r="E54" s="238"/>
      <c r="F54" s="238"/>
      <c r="G54" s="238"/>
      <c r="H54" s="239"/>
      <c r="I54" s="1">
        <v>48</v>
      </c>
      <c r="J54" s="135">
        <v>548392</v>
      </c>
      <c r="K54" s="7">
        <v>2275932</v>
      </c>
      <c r="L54" s="7">
        <v>2501806</v>
      </c>
      <c r="M54" s="120">
        <f t="shared" si="1"/>
        <v>-1953414</v>
      </c>
    </row>
    <row r="55" spans="1:14" x14ac:dyDescent="0.2">
      <c r="A55" s="237" t="s">
        <v>11</v>
      </c>
      <c r="B55" s="238"/>
      <c r="C55" s="238"/>
      <c r="D55" s="238"/>
      <c r="E55" s="238"/>
      <c r="F55" s="238"/>
      <c r="G55" s="238"/>
      <c r="H55" s="239"/>
      <c r="I55" s="1">
        <v>49</v>
      </c>
      <c r="J55" s="135"/>
      <c r="K55" s="7">
        <v>1800</v>
      </c>
      <c r="L55" s="7"/>
      <c r="M55" s="120">
        <f t="shared" si="1"/>
        <v>0</v>
      </c>
    </row>
    <row r="56" spans="1:14" x14ac:dyDescent="0.2">
      <c r="A56" s="237" t="s">
        <v>88</v>
      </c>
      <c r="B56" s="238"/>
      <c r="C56" s="238"/>
      <c r="D56" s="238"/>
      <c r="E56" s="238"/>
      <c r="F56" s="238"/>
      <c r="G56" s="238"/>
      <c r="H56" s="239"/>
      <c r="I56" s="1">
        <v>50</v>
      </c>
      <c r="J56" s="134">
        <f>SUM(J57:J63)</f>
        <v>15800</v>
      </c>
      <c r="K56" s="134">
        <f>SUM(K57:K63)</f>
        <v>37515800</v>
      </c>
      <c r="L56" s="123">
        <v>15800</v>
      </c>
      <c r="M56" s="120">
        <f t="shared" si="1"/>
        <v>0</v>
      </c>
    </row>
    <row r="57" spans="1:14" x14ac:dyDescent="0.2">
      <c r="A57" s="237" t="s">
        <v>62</v>
      </c>
      <c r="B57" s="238"/>
      <c r="C57" s="238"/>
      <c r="D57" s="238"/>
      <c r="E57" s="238"/>
      <c r="F57" s="238"/>
      <c r="G57" s="238"/>
      <c r="H57" s="239"/>
      <c r="I57" s="1">
        <v>51</v>
      </c>
      <c r="J57" s="135"/>
      <c r="K57" s="7"/>
      <c r="L57" s="7"/>
      <c r="M57" s="120">
        <f t="shared" si="1"/>
        <v>0</v>
      </c>
    </row>
    <row r="58" spans="1:14" x14ac:dyDescent="0.2">
      <c r="A58" s="237" t="s">
        <v>63</v>
      </c>
      <c r="B58" s="238"/>
      <c r="C58" s="238"/>
      <c r="D58" s="238"/>
      <c r="E58" s="238"/>
      <c r="F58" s="238"/>
      <c r="G58" s="238"/>
      <c r="H58" s="239"/>
      <c r="I58" s="1">
        <v>52</v>
      </c>
      <c r="J58" s="135"/>
      <c r="K58" s="7"/>
      <c r="L58" s="7"/>
      <c r="M58" s="120">
        <f t="shared" si="1"/>
        <v>0</v>
      </c>
    </row>
    <row r="59" spans="1:14" x14ac:dyDescent="0.2">
      <c r="A59" s="237" t="s">
        <v>180</v>
      </c>
      <c r="B59" s="238"/>
      <c r="C59" s="238"/>
      <c r="D59" s="238"/>
      <c r="E59" s="238"/>
      <c r="F59" s="238"/>
      <c r="G59" s="238"/>
      <c r="H59" s="239"/>
      <c r="I59" s="1">
        <v>53</v>
      </c>
      <c r="J59" s="135"/>
      <c r="K59" s="7"/>
      <c r="L59" s="7"/>
      <c r="M59" s="120">
        <f t="shared" si="1"/>
        <v>0</v>
      </c>
    </row>
    <row r="60" spans="1:14" x14ac:dyDescent="0.2">
      <c r="A60" s="237" t="s">
        <v>69</v>
      </c>
      <c r="B60" s="238"/>
      <c r="C60" s="238"/>
      <c r="D60" s="238"/>
      <c r="E60" s="238"/>
      <c r="F60" s="238"/>
      <c r="G60" s="238"/>
      <c r="H60" s="239"/>
      <c r="I60" s="1">
        <v>54</v>
      </c>
      <c r="J60" s="135"/>
      <c r="K60" s="7"/>
      <c r="L60" s="7"/>
      <c r="M60" s="120">
        <f t="shared" si="1"/>
        <v>0</v>
      </c>
    </row>
    <row r="61" spans="1:14" x14ac:dyDescent="0.2">
      <c r="A61" s="237" t="s">
        <v>70</v>
      </c>
      <c r="B61" s="238"/>
      <c r="C61" s="238"/>
      <c r="D61" s="238"/>
      <c r="E61" s="238"/>
      <c r="F61" s="238"/>
      <c r="G61" s="238"/>
      <c r="H61" s="239"/>
      <c r="I61" s="1">
        <v>55</v>
      </c>
      <c r="J61" s="135"/>
      <c r="K61" s="7"/>
      <c r="L61" s="7"/>
      <c r="M61" s="120">
        <f t="shared" si="1"/>
        <v>0</v>
      </c>
    </row>
    <row r="62" spans="1:14" x14ac:dyDescent="0.2">
      <c r="A62" s="237" t="s">
        <v>71</v>
      </c>
      <c r="B62" s="238"/>
      <c r="C62" s="238"/>
      <c r="D62" s="238"/>
      <c r="E62" s="238"/>
      <c r="F62" s="238"/>
      <c r="G62" s="238"/>
      <c r="H62" s="239"/>
      <c r="I62" s="1">
        <v>56</v>
      </c>
      <c r="J62" s="135"/>
      <c r="K62" s="7">
        <v>37500000</v>
      </c>
      <c r="L62" s="7"/>
      <c r="M62" s="120">
        <f t="shared" si="1"/>
        <v>0</v>
      </c>
    </row>
    <row r="63" spans="1:14" x14ac:dyDescent="0.2">
      <c r="A63" s="237" t="s">
        <v>40</v>
      </c>
      <c r="B63" s="238"/>
      <c r="C63" s="238"/>
      <c r="D63" s="238"/>
      <c r="E63" s="238"/>
      <c r="F63" s="238"/>
      <c r="G63" s="238"/>
      <c r="H63" s="239"/>
      <c r="I63" s="1">
        <v>57</v>
      </c>
      <c r="J63" s="135">
        <v>15800</v>
      </c>
      <c r="K63" s="7">
        <v>15800</v>
      </c>
      <c r="L63" s="7">
        <v>15800</v>
      </c>
      <c r="M63" s="120">
        <f t="shared" si="1"/>
        <v>0</v>
      </c>
    </row>
    <row r="64" spans="1:14" x14ac:dyDescent="0.2">
      <c r="A64" s="237" t="s">
        <v>170</v>
      </c>
      <c r="B64" s="238"/>
      <c r="C64" s="238"/>
      <c r="D64" s="238"/>
      <c r="E64" s="238"/>
      <c r="F64" s="238"/>
      <c r="G64" s="238"/>
      <c r="H64" s="239"/>
      <c r="I64" s="1">
        <v>58</v>
      </c>
      <c r="J64" s="135">
        <v>43762449</v>
      </c>
      <c r="K64" s="7">
        <v>48765128</v>
      </c>
      <c r="L64" s="7">
        <v>82514992</v>
      </c>
      <c r="M64" s="120">
        <f t="shared" si="1"/>
        <v>-38752543</v>
      </c>
      <c r="N64" s="120"/>
    </row>
    <row r="65" spans="1:13" x14ac:dyDescent="0.2">
      <c r="A65" s="226" t="s">
        <v>49</v>
      </c>
      <c r="B65" s="227"/>
      <c r="C65" s="227"/>
      <c r="D65" s="227"/>
      <c r="E65" s="227"/>
      <c r="F65" s="227"/>
      <c r="G65" s="227"/>
      <c r="H65" s="228"/>
      <c r="I65" s="1">
        <v>59</v>
      </c>
      <c r="J65" s="7">
        <v>541596</v>
      </c>
      <c r="K65" s="7">
        <v>748229</v>
      </c>
      <c r="L65" s="7">
        <v>286448</v>
      </c>
      <c r="M65" s="120">
        <f t="shared" si="1"/>
        <v>255148</v>
      </c>
    </row>
    <row r="66" spans="1:13" x14ac:dyDescent="0.2">
      <c r="A66" s="226" t="s">
        <v>179</v>
      </c>
      <c r="B66" s="227"/>
      <c r="C66" s="227"/>
      <c r="D66" s="227"/>
      <c r="E66" s="227"/>
      <c r="F66" s="227"/>
      <c r="G66" s="227"/>
      <c r="H66" s="228"/>
      <c r="I66" s="1">
        <v>60</v>
      </c>
      <c r="J66" s="134">
        <f>J7+J8+J40+J65</f>
        <v>907273309</v>
      </c>
      <c r="K66" s="134">
        <f>K7+K8+K40+K65</f>
        <v>999480605</v>
      </c>
      <c r="L66" s="123">
        <v>953923107</v>
      </c>
      <c r="M66" s="120">
        <f t="shared" si="1"/>
        <v>-46649798</v>
      </c>
    </row>
    <row r="67" spans="1:13" x14ac:dyDescent="0.2">
      <c r="A67" s="240" t="s">
        <v>77</v>
      </c>
      <c r="B67" s="241"/>
      <c r="C67" s="241"/>
      <c r="D67" s="241"/>
      <c r="E67" s="241"/>
      <c r="F67" s="241"/>
      <c r="G67" s="241"/>
      <c r="H67" s="242"/>
      <c r="I67" s="4">
        <v>61</v>
      </c>
      <c r="J67" s="8">
        <v>4452613</v>
      </c>
      <c r="K67" s="8">
        <v>4452613</v>
      </c>
      <c r="L67" s="8">
        <v>4452613</v>
      </c>
      <c r="M67" s="120">
        <f t="shared" si="1"/>
        <v>0</v>
      </c>
    </row>
    <row r="68" spans="1:13" x14ac:dyDescent="0.2">
      <c r="A68" s="243" t="s">
        <v>51</v>
      </c>
      <c r="B68" s="244"/>
      <c r="C68" s="244"/>
      <c r="D68" s="244"/>
      <c r="E68" s="244"/>
      <c r="F68" s="244"/>
      <c r="G68" s="244"/>
      <c r="H68" s="244"/>
      <c r="I68" s="244"/>
      <c r="J68" s="244"/>
      <c r="K68" s="245"/>
      <c r="L68" s="129"/>
      <c r="M68" s="120">
        <f t="shared" si="1"/>
        <v>0</v>
      </c>
    </row>
    <row r="69" spans="1:13" x14ac:dyDescent="0.2">
      <c r="A69" s="223" t="s">
        <v>160</v>
      </c>
      <c r="B69" s="224"/>
      <c r="C69" s="224"/>
      <c r="D69" s="224"/>
      <c r="E69" s="224"/>
      <c r="F69" s="224"/>
      <c r="G69" s="224"/>
      <c r="H69" s="225"/>
      <c r="I69" s="3">
        <v>62</v>
      </c>
      <c r="J69" s="137">
        <f>J70+J71+J72+J78+J79+J82+J85</f>
        <v>771931860</v>
      </c>
      <c r="K69" s="137">
        <f>K70+K71+K72+K78+K79+K82+K85</f>
        <v>792107952</v>
      </c>
      <c r="L69" s="124">
        <v>742685616</v>
      </c>
      <c r="M69" s="120">
        <f t="shared" si="1"/>
        <v>29246244</v>
      </c>
    </row>
    <row r="70" spans="1:13" x14ac:dyDescent="0.2">
      <c r="A70" s="237" t="s">
        <v>118</v>
      </c>
      <c r="B70" s="238"/>
      <c r="C70" s="238"/>
      <c r="D70" s="238"/>
      <c r="E70" s="238"/>
      <c r="F70" s="238"/>
      <c r="G70" s="238"/>
      <c r="H70" s="239"/>
      <c r="I70" s="1">
        <v>63</v>
      </c>
      <c r="J70" s="135">
        <v>696074300</v>
      </c>
      <c r="K70" s="7">
        <v>696074300</v>
      </c>
      <c r="L70" s="7">
        <v>696074300</v>
      </c>
      <c r="M70" s="120">
        <f t="shared" si="1"/>
        <v>0</v>
      </c>
    </row>
    <row r="71" spans="1:13" x14ac:dyDescent="0.2">
      <c r="A71" s="237" t="s">
        <v>119</v>
      </c>
      <c r="B71" s="238"/>
      <c r="C71" s="238"/>
      <c r="D71" s="238"/>
      <c r="E71" s="238"/>
      <c r="F71" s="238"/>
      <c r="G71" s="238"/>
      <c r="H71" s="239"/>
      <c r="I71" s="1">
        <v>64</v>
      </c>
      <c r="J71" s="135"/>
      <c r="K71" s="7"/>
      <c r="L71" s="7"/>
      <c r="M71" s="120">
        <f t="shared" si="1"/>
        <v>0</v>
      </c>
    </row>
    <row r="72" spans="1:13" x14ac:dyDescent="0.2">
      <c r="A72" s="237" t="s">
        <v>120</v>
      </c>
      <c r="B72" s="238"/>
      <c r="C72" s="238"/>
      <c r="D72" s="238"/>
      <c r="E72" s="238"/>
      <c r="F72" s="238"/>
      <c r="G72" s="238"/>
      <c r="H72" s="239"/>
      <c r="I72" s="1">
        <v>65</v>
      </c>
      <c r="J72" s="134">
        <f>J73+J74-J75+J76+J77</f>
        <v>46529648</v>
      </c>
      <c r="K72" s="134">
        <f>K73+K74-K75+K76+K77</f>
        <v>46529648</v>
      </c>
      <c r="L72" s="123">
        <v>46529648</v>
      </c>
      <c r="M72" s="120">
        <f t="shared" ref="M72:M103" si="2">J72-L72</f>
        <v>0</v>
      </c>
    </row>
    <row r="73" spans="1:13" x14ac:dyDescent="0.2">
      <c r="A73" s="237" t="s">
        <v>121</v>
      </c>
      <c r="B73" s="238"/>
      <c r="C73" s="238"/>
      <c r="D73" s="238"/>
      <c r="E73" s="238"/>
      <c r="F73" s="238"/>
      <c r="G73" s="238"/>
      <c r="H73" s="239"/>
      <c r="I73" s="1">
        <v>66</v>
      </c>
      <c r="J73" s="135">
        <v>45018765</v>
      </c>
      <c r="K73" s="7">
        <v>45018765</v>
      </c>
      <c r="L73" s="7">
        <v>45018765</v>
      </c>
      <c r="M73" s="120">
        <f t="shared" si="2"/>
        <v>0</v>
      </c>
    </row>
    <row r="74" spans="1:13" x14ac:dyDescent="0.2">
      <c r="A74" s="237" t="s">
        <v>122</v>
      </c>
      <c r="B74" s="238"/>
      <c r="C74" s="238"/>
      <c r="D74" s="238"/>
      <c r="E74" s="238"/>
      <c r="F74" s="238"/>
      <c r="G74" s="238"/>
      <c r="H74" s="239"/>
      <c r="I74" s="1">
        <v>67</v>
      </c>
      <c r="J74" s="135"/>
      <c r="K74" s="7"/>
      <c r="L74" s="7"/>
      <c r="M74" s="120">
        <f t="shared" si="2"/>
        <v>0</v>
      </c>
    </row>
    <row r="75" spans="1:13" x14ac:dyDescent="0.2">
      <c r="A75" s="237" t="s">
        <v>114</v>
      </c>
      <c r="B75" s="238"/>
      <c r="C75" s="238"/>
      <c r="D75" s="238"/>
      <c r="E75" s="238"/>
      <c r="F75" s="238"/>
      <c r="G75" s="238"/>
      <c r="H75" s="239"/>
      <c r="I75" s="1">
        <v>68</v>
      </c>
      <c r="J75" s="135"/>
      <c r="K75" s="7"/>
      <c r="L75" s="7"/>
      <c r="M75" s="120">
        <f t="shared" si="2"/>
        <v>0</v>
      </c>
    </row>
    <row r="76" spans="1:13" x14ac:dyDescent="0.2">
      <c r="A76" s="237" t="s">
        <v>115</v>
      </c>
      <c r="B76" s="238"/>
      <c r="C76" s="238"/>
      <c r="D76" s="238"/>
      <c r="E76" s="238"/>
      <c r="F76" s="238"/>
      <c r="G76" s="238"/>
      <c r="H76" s="239"/>
      <c r="I76" s="1">
        <v>69</v>
      </c>
      <c r="J76" s="135"/>
      <c r="K76" s="7"/>
      <c r="L76" s="7"/>
      <c r="M76" s="120">
        <f t="shared" si="2"/>
        <v>0</v>
      </c>
    </row>
    <row r="77" spans="1:13" x14ac:dyDescent="0.2">
      <c r="A77" s="237" t="s">
        <v>116</v>
      </c>
      <c r="B77" s="238"/>
      <c r="C77" s="238"/>
      <c r="D77" s="238"/>
      <c r="E77" s="238"/>
      <c r="F77" s="238"/>
      <c r="G77" s="238"/>
      <c r="H77" s="239"/>
      <c r="I77" s="1">
        <v>70</v>
      </c>
      <c r="J77" s="135">
        <v>1510883</v>
      </c>
      <c r="K77" s="7">
        <v>1510883</v>
      </c>
      <c r="L77" s="7">
        <v>1510883</v>
      </c>
      <c r="M77" s="120">
        <f t="shared" si="2"/>
        <v>0</v>
      </c>
    </row>
    <row r="78" spans="1:13" x14ac:dyDescent="0.2">
      <c r="A78" s="237" t="s">
        <v>117</v>
      </c>
      <c r="B78" s="238"/>
      <c r="C78" s="238"/>
      <c r="D78" s="238"/>
      <c r="E78" s="238"/>
      <c r="F78" s="238"/>
      <c r="G78" s="238"/>
      <c r="H78" s="239"/>
      <c r="I78" s="1">
        <v>71</v>
      </c>
      <c r="J78" s="135"/>
      <c r="K78" s="7"/>
      <c r="L78" s="7"/>
      <c r="M78" s="120">
        <f t="shared" si="2"/>
        <v>0</v>
      </c>
    </row>
    <row r="79" spans="1:13" x14ac:dyDescent="0.2">
      <c r="A79" s="237" t="s">
        <v>176</v>
      </c>
      <c r="B79" s="238"/>
      <c r="C79" s="238"/>
      <c r="D79" s="238"/>
      <c r="E79" s="238"/>
      <c r="F79" s="238"/>
      <c r="G79" s="238"/>
      <c r="H79" s="239"/>
      <c r="I79" s="1">
        <v>72</v>
      </c>
      <c r="J79" s="134">
        <f>J80-J81</f>
        <v>12970998</v>
      </c>
      <c r="K79" s="134">
        <f>K80-K81</f>
        <v>29327912</v>
      </c>
      <c r="L79" s="123">
        <v>0</v>
      </c>
      <c r="M79" s="120">
        <f t="shared" si="2"/>
        <v>12970998</v>
      </c>
    </row>
    <row r="80" spans="1:13" x14ac:dyDescent="0.2">
      <c r="A80" s="246" t="s">
        <v>141</v>
      </c>
      <c r="B80" s="247"/>
      <c r="C80" s="247"/>
      <c r="D80" s="247"/>
      <c r="E80" s="247"/>
      <c r="F80" s="247"/>
      <c r="G80" s="247"/>
      <c r="H80" s="248"/>
      <c r="I80" s="1">
        <v>73</v>
      </c>
      <c r="J80" s="135">
        <v>12970998</v>
      </c>
      <c r="K80" s="7">
        <v>29327912</v>
      </c>
      <c r="L80" s="7"/>
      <c r="M80" s="120">
        <f t="shared" si="2"/>
        <v>12970998</v>
      </c>
    </row>
    <row r="81" spans="1:13" x14ac:dyDescent="0.2">
      <c r="A81" s="246" t="s">
        <v>142</v>
      </c>
      <c r="B81" s="247"/>
      <c r="C81" s="247"/>
      <c r="D81" s="247"/>
      <c r="E81" s="247"/>
      <c r="F81" s="247"/>
      <c r="G81" s="247"/>
      <c r="H81" s="248"/>
      <c r="I81" s="1">
        <v>74</v>
      </c>
      <c r="J81" s="135"/>
      <c r="K81" s="7"/>
      <c r="L81" s="7"/>
      <c r="M81" s="120">
        <f t="shared" si="2"/>
        <v>0</v>
      </c>
    </row>
    <row r="82" spans="1:13" x14ac:dyDescent="0.2">
      <c r="A82" s="237" t="s">
        <v>177</v>
      </c>
      <c r="B82" s="238"/>
      <c r="C82" s="238"/>
      <c r="D82" s="238"/>
      <c r="E82" s="238"/>
      <c r="F82" s="238"/>
      <c r="G82" s="238"/>
      <c r="H82" s="239"/>
      <c r="I82" s="1">
        <v>75</v>
      </c>
      <c r="J82" s="134">
        <f>J83-J84</f>
        <v>16356914</v>
      </c>
      <c r="K82" s="134">
        <f>K83-K84</f>
        <v>20176092</v>
      </c>
      <c r="L82" s="123">
        <v>81668</v>
      </c>
      <c r="M82" s="120">
        <f t="shared" si="2"/>
        <v>16275246</v>
      </c>
    </row>
    <row r="83" spans="1:13" x14ac:dyDescent="0.2">
      <c r="A83" s="246" t="s">
        <v>143</v>
      </c>
      <c r="B83" s="247"/>
      <c r="C83" s="247"/>
      <c r="D83" s="247"/>
      <c r="E83" s="247"/>
      <c r="F83" s="247"/>
      <c r="G83" s="247"/>
      <c r="H83" s="248"/>
      <c r="I83" s="1">
        <v>76</v>
      </c>
      <c r="J83" s="135">
        <v>16356914</v>
      </c>
      <c r="K83" s="7">
        <v>20176092</v>
      </c>
      <c r="L83" s="7">
        <v>81668</v>
      </c>
      <c r="M83" s="120">
        <f t="shared" si="2"/>
        <v>16275246</v>
      </c>
    </row>
    <row r="84" spans="1:13" x14ac:dyDescent="0.2">
      <c r="A84" s="246" t="s">
        <v>144</v>
      </c>
      <c r="B84" s="247"/>
      <c r="C84" s="247"/>
      <c r="D84" s="247"/>
      <c r="E84" s="247"/>
      <c r="F84" s="247"/>
      <c r="G84" s="247"/>
      <c r="H84" s="248"/>
      <c r="I84" s="1">
        <v>77</v>
      </c>
      <c r="J84" s="135"/>
      <c r="K84" s="7"/>
      <c r="L84" s="7"/>
      <c r="M84" s="120">
        <f t="shared" si="2"/>
        <v>0</v>
      </c>
    </row>
    <row r="85" spans="1:13" x14ac:dyDescent="0.2">
      <c r="A85" s="237" t="s">
        <v>145</v>
      </c>
      <c r="B85" s="238"/>
      <c r="C85" s="238"/>
      <c r="D85" s="238"/>
      <c r="E85" s="238"/>
      <c r="F85" s="238"/>
      <c r="G85" s="238"/>
      <c r="H85" s="239"/>
      <c r="I85" s="1">
        <v>78</v>
      </c>
      <c r="J85" s="135"/>
      <c r="K85" s="7"/>
      <c r="L85" s="7"/>
      <c r="M85" s="120">
        <f t="shared" si="2"/>
        <v>0</v>
      </c>
    </row>
    <row r="86" spans="1:13" x14ac:dyDescent="0.2">
      <c r="A86" s="226" t="s">
        <v>18</v>
      </c>
      <c r="B86" s="227"/>
      <c r="C86" s="227"/>
      <c r="D86" s="227"/>
      <c r="E86" s="227"/>
      <c r="F86" s="227"/>
      <c r="G86" s="227"/>
      <c r="H86" s="228"/>
      <c r="I86" s="1">
        <v>79</v>
      </c>
      <c r="J86" s="134">
        <f>SUM(J87:J89)</f>
        <v>6877999</v>
      </c>
      <c r="K86" s="134">
        <f>SUM(K87:K89)</f>
        <v>4866412</v>
      </c>
      <c r="L86" s="123">
        <v>19429553</v>
      </c>
      <c r="M86" s="120">
        <f t="shared" si="2"/>
        <v>-12551554</v>
      </c>
    </row>
    <row r="87" spans="1:13" x14ac:dyDescent="0.2">
      <c r="A87" s="237" t="s">
        <v>110</v>
      </c>
      <c r="B87" s="238"/>
      <c r="C87" s="238"/>
      <c r="D87" s="238"/>
      <c r="E87" s="238"/>
      <c r="F87" s="238"/>
      <c r="G87" s="238"/>
      <c r="H87" s="239"/>
      <c r="I87" s="1">
        <v>80</v>
      </c>
      <c r="J87" s="135">
        <v>2554442</v>
      </c>
      <c r="K87" s="7">
        <v>542855</v>
      </c>
      <c r="L87" s="7">
        <v>2563749</v>
      </c>
      <c r="M87" s="120">
        <f t="shared" si="2"/>
        <v>-9307</v>
      </c>
    </row>
    <row r="88" spans="1:13" x14ac:dyDescent="0.2">
      <c r="A88" s="237" t="s">
        <v>111</v>
      </c>
      <c r="B88" s="238"/>
      <c r="C88" s="238"/>
      <c r="D88" s="238"/>
      <c r="E88" s="238"/>
      <c r="F88" s="238"/>
      <c r="G88" s="238"/>
      <c r="H88" s="239"/>
      <c r="I88" s="1">
        <v>81</v>
      </c>
      <c r="J88" s="135"/>
      <c r="K88" s="7"/>
      <c r="L88" s="7"/>
      <c r="M88" s="120">
        <f t="shared" si="2"/>
        <v>0</v>
      </c>
    </row>
    <row r="89" spans="1:13" x14ac:dyDescent="0.2">
      <c r="A89" s="237" t="s">
        <v>112</v>
      </c>
      <c r="B89" s="238"/>
      <c r="C89" s="238"/>
      <c r="D89" s="238"/>
      <c r="E89" s="238"/>
      <c r="F89" s="238"/>
      <c r="G89" s="238"/>
      <c r="H89" s="239"/>
      <c r="I89" s="1">
        <v>82</v>
      </c>
      <c r="J89" s="135">
        <v>4323557</v>
      </c>
      <c r="K89" s="7">
        <v>4323557</v>
      </c>
      <c r="L89" s="7">
        <v>16865804</v>
      </c>
      <c r="M89" s="120">
        <f t="shared" si="2"/>
        <v>-12542247</v>
      </c>
    </row>
    <row r="90" spans="1:13" x14ac:dyDescent="0.2">
      <c r="A90" s="226" t="s">
        <v>19</v>
      </c>
      <c r="B90" s="227"/>
      <c r="C90" s="227"/>
      <c r="D90" s="227"/>
      <c r="E90" s="227"/>
      <c r="F90" s="227"/>
      <c r="G90" s="227"/>
      <c r="H90" s="228"/>
      <c r="I90" s="1">
        <v>83</v>
      </c>
      <c r="J90" s="134">
        <f>SUM(J91:J99)</f>
        <v>69424980</v>
      </c>
      <c r="K90" s="134">
        <f>SUM(K91:K99)</f>
        <v>131577686</v>
      </c>
      <c r="L90" s="123">
        <v>124161675</v>
      </c>
      <c r="M90" s="120">
        <f t="shared" si="2"/>
        <v>-54736695</v>
      </c>
    </row>
    <row r="91" spans="1:13" x14ac:dyDescent="0.2">
      <c r="A91" s="237" t="s">
        <v>113</v>
      </c>
      <c r="B91" s="238"/>
      <c r="C91" s="238"/>
      <c r="D91" s="238"/>
      <c r="E91" s="238"/>
      <c r="F91" s="238"/>
      <c r="G91" s="238"/>
      <c r="H91" s="239"/>
      <c r="I91" s="1">
        <v>84</v>
      </c>
      <c r="J91" s="135"/>
      <c r="K91" s="7"/>
      <c r="L91" s="7"/>
      <c r="M91" s="120">
        <f t="shared" si="2"/>
        <v>0</v>
      </c>
    </row>
    <row r="92" spans="1:13" x14ac:dyDescent="0.2">
      <c r="A92" s="237" t="s">
        <v>181</v>
      </c>
      <c r="B92" s="238"/>
      <c r="C92" s="238"/>
      <c r="D92" s="238"/>
      <c r="E92" s="238"/>
      <c r="F92" s="238"/>
      <c r="G92" s="238"/>
      <c r="H92" s="239"/>
      <c r="I92" s="1">
        <v>85</v>
      </c>
      <c r="J92" s="135"/>
      <c r="K92" s="7"/>
      <c r="L92" s="7"/>
      <c r="M92" s="120">
        <f t="shared" si="2"/>
        <v>0</v>
      </c>
    </row>
    <row r="93" spans="1:13" x14ac:dyDescent="0.2">
      <c r="A93" s="237" t="s">
        <v>0</v>
      </c>
      <c r="B93" s="238"/>
      <c r="C93" s="238"/>
      <c r="D93" s="238"/>
      <c r="E93" s="238"/>
      <c r="F93" s="238"/>
      <c r="G93" s="238"/>
      <c r="H93" s="239"/>
      <c r="I93" s="1">
        <v>86</v>
      </c>
      <c r="J93" s="135">
        <v>69424980</v>
      </c>
      <c r="K93" s="7">
        <v>131577686</v>
      </c>
      <c r="L93" s="7">
        <v>124161675</v>
      </c>
      <c r="M93" s="120">
        <f t="shared" si="2"/>
        <v>-54736695</v>
      </c>
    </row>
    <row r="94" spans="1:13" x14ac:dyDescent="0.2">
      <c r="A94" s="237" t="s">
        <v>182</v>
      </c>
      <c r="B94" s="238"/>
      <c r="C94" s="238"/>
      <c r="D94" s="238"/>
      <c r="E94" s="238"/>
      <c r="F94" s="238"/>
      <c r="G94" s="238"/>
      <c r="H94" s="239"/>
      <c r="I94" s="1">
        <v>87</v>
      </c>
      <c r="J94" s="135"/>
      <c r="K94" s="7"/>
      <c r="L94" s="7"/>
      <c r="M94" s="120">
        <f t="shared" si="2"/>
        <v>0</v>
      </c>
    </row>
    <row r="95" spans="1:13" x14ac:dyDescent="0.2">
      <c r="A95" s="237" t="s">
        <v>183</v>
      </c>
      <c r="B95" s="238"/>
      <c r="C95" s="238"/>
      <c r="D95" s="238"/>
      <c r="E95" s="238"/>
      <c r="F95" s="238"/>
      <c r="G95" s="238"/>
      <c r="H95" s="239"/>
      <c r="I95" s="1">
        <v>88</v>
      </c>
      <c r="J95" s="135"/>
      <c r="K95" s="7"/>
      <c r="L95" s="7"/>
      <c r="M95" s="120">
        <f t="shared" si="2"/>
        <v>0</v>
      </c>
    </row>
    <row r="96" spans="1:13" x14ac:dyDescent="0.2">
      <c r="A96" s="237" t="s">
        <v>184</v>
      </c>
      <c r="B96" s="238"/>
      <c r="C96" s="238"/>
      <c r="D96" s="238"/>
      <c r="E96" s="238"/>
      <c r="F96" s="238"/>
      <c r="G96" s="238"/>
      <c r="H96" s="239"/>
      <c r="I96" s="1">
        <v>89</v>
      </c>
      <c r="J96" s="135"/>
      <c r="K96" s="7"/>
      <c r="L96" s="7"/>
      <c r="M96" s="120">
        <f t="shared" si="2"/>
        <v>0</v>
      </c>
    </row>
    <row r="97" spans="1:14" x14ac:dyDescent="0.2">
      <c r="A97" s="237" t="s">
        <v>80</v>
      </c>
      <c r="B97" s="238"/>
      <c r="C97" s="238"/>
      <c r="D97" s="238"/>
      <c r="E97" s="238"/>
      <c r="F97" s="238"/>
      <c r="G97" s="238"/>
      <c r="H97" s="239"/>
      <c r="I97" s="1">
        <v>90</v>
      </c>
      <c r="J97" s="135"/>
      <c r="K97" s="7"/>
      <c r="L97" s="7"/>
      <c r="M97" s="120">
        <f t="shared" si="2"/>
        <v>0</v>
      </c>
    </row>
    <row r="98" spans="1:14" x14ac:dyDescent="0.2">
      <c r="A98" s="237" t="s">
        <v>78</v>
      </c>
      <c r="B98" s="238"/>
      <c r="C98" s="238"/>
      <c r="D98" s="238"/>
      <c r="E98" s="238"/>
      <c r="F98" s="238"/>
      <c r="G98" s="238"/>
      <c r="H98" s="239"/>
      <c r="I98" s="1">
        <v>91</v>
      </c>
      <c r="J98" s="135"/>
      <c r="K98" s="7"/>
      <c r="L98" s="7"/>
      <c r="M98" s="120">
        <f t="shared" si="2"/>
        <v>0</v>
      </c>
    </row>
    <row r="99" spans="1:14" x14ac:dyDescent="0.2">
      <c r="A99" s="237" t="s">
        <v>79</v>
      </c>
      <c r="B99" s="238"/>
      <c r="C99" s="238"/>
      <c r="D99" s="238"/>
      <c r="E99" s="238"/>
      <c r="F99" s="238"/>
      <c r="G99" s="238"/>
      <c r="H99" s="239"/>
      <c r="I99" s="1">
        <v>92</v>
      </c>
      <c r="J99" s="135"/>
      <c r="K99" s="7"/>
      <c r="L99" s="7"/>
      <c r="M99" s="120">
        <f t="shared" si="2"/>
        <v>0</v>
      </c>
    </row>
    <row r="100" spans="1:14" x14ac:dyDescent="0.2">
      <c r="A100" s="226" t="s">
        <v>20</v>
      </c>
      <c r="B100" s="227"/>
      <c r="C100" s="227"/>
      <c r="D100" s="227"/>
      <c r="E100" s="227"/>
      <c r="F100" s="227"/>
      <c r="G100" s="227"/>
      <c r="H100" s="228"/>
      <c r="I100" s="1">
        <v>93</v>
      </c>
      <c r="J100" s="134">
        <f>SUM(J101:J112)</f>
        <v>58596029</v>
      </c>
      <c r="K100" s="134">
        <f>SUM(K101:K112)</f>
        <v>65774011</v>
      </c>
      <c r="L100" s="123">
        <v>66671375</v>
      </c>
      <c r="M100" s="120">
        <f t="shared" si="2"/>
        <v>-8075346</v>
      </c>
      <c r="N100" s="120"/>
    </row>
    <row r="101" spans="1:14" x14ac:dyDescent="0.2">
      <c r="A101" s="237" t="s">
        <v>113</v>
      </c>
      <c r="B101" s="238"/>
      <c r="C101" s="238"/>
      <c r="D101" s="238"/>
      <c r="E101" s="238"/>
      <c r="F101" s="238"/>
      <c r="G101" s="238"/>
      <c r="H101" s="239"/>
      <c r="I101" s="1">
        <v>94</v>
      </c>
      <c r="J101" s="135"/>
      <c r="K101" s="7"/>
      <c r="L101" s="7"/>
      <c r="M101" s="120">
        <f t="shared" si="2"/>
        <v>0</v>
      </c>
    </row>
    <row r="102" spans="1:14" x14ac:dyDescent="0.2">
      <c r="A102" s="237" t="s">
        <v>181</v>
      </c>
      <c r="B102" s="238"/>
      <c r="C102" s="238"/>
      <c r="D102" s="238"/>
      <c r="E102" s="238"/>
      <c r="F102" s="238"/>
      <c r="G102" s="238"/>
      <c r="H102" s="239"/>
      <c r="I102" s="1">
        <v>95</v>
      </c>
      <c r="J102" s="135"/>
      <c r="K102" s="7"/>
      <c r="L102" s="7"/>
      <c r="M102" s="120">
        <f t="shared" si="2"/>
        <v>0</v>
      </c>
    </row>
    <row r="103" spans="1:14" x14ac:dyDescent="0.2">
      <c r="A103" s="237" t="s">
        <v>0</v>
      </c>
      <c r="B103" s="238"/>
      <c r="C103" s="238"/>
      <c r="D103" s="238"/>
      <c r="E103" s="238"/>
      <c r="F103" s="238"/>
      <c r="G103" s="238"/>
      <c r="H103" s="239"/>
      <c r="I103" s="1">
        <v>96</v>
      </c>
      <c r="J103" s="135">
        <v>22166676</v>
      </c>
      <c r="K103" s="7">
        <v>17209030</v>
      </c>
      <c r="L103" s="7">
        <v>44128276</v>
      </c>
      <c r="M103" s="120">
        <f t="shared" si="2"/>
        <v>-21961600</v>
      </c>
    </row>
    <row r="104" spans="1:14" x14ac:dyDescent="0.2">
      <c r="A104" s="237" t="s">
        <v>182</v>
      </c>
      <c r="B104" s="238"/>
      <c r="C104" s="238"/>
      <c r="D104" s="238"/>
      <c r="E104" s="238"/>
      <c r="F104" s="238"/>
      <c r="G104" s="238"/>
      <c r="H104" s="239"/>
      <c r="I104" s="1">
        <v>97</v>
      </c>
      <c r="J104" s="135">
        <v>8556814</v>
      </c>
      <c r="K104" s="7">
        <v>18760865</v>
      </c>
      <c r="L104" s="7">
        <v>5598394</v>
      </c>
      <c r="M104" s="120">
        <f t="shared" ref="M104:M115" si="3">J104-L104</f>
        <v>2958420</v>
      </c>
    </row>
    <row r="105" spans="1:14" x14ac:dyDescent="0.2">
      <c r="A105" s="237" t="s">
        <v>183</v>
      </c>
      <c r="B105" s="238"/>
      <c r="C105" s="238"/>
      <c r="D105" s="238"/>
      <c r="E105" s="238"/>
      <c r="F105" s="238"/>
      <c r="G105" s="238"/>
      <c r="H105" s="239"/>
      <c r="I105" s="1">
        <v>98</v>
      </c>
      <c r="J105" s="135">
        <v>12559796</v>
      </c>
      <c r="K105" s="7">
        <v>14139319</v>
      </c>
      <c r="L105" s="7">
        <v>6845012</v>
      </c>
      <c r="M105" s="120">
        <f t="shared" si="3"/>
        <v>5714784</v>
      </c>
      <c r="N105" s="120"/>
    </row>
    <row r="106" spans="1:14" x14ac:dyDescent="0.2">
      <c r="A106" s="237" t="s">
        <v>184</v>
      </c>
      <c r="B106" s="238"/>
      <c r="C106" s="238"/>
      <c r="D106" s="238"/>
      <c r="E106" s="238"/>
      <c r="F106" s="238"/>
      <c r="G106" s="238"/>
      <c r="H106" s="239"/>
      <c r="I106" s="1">
        <v>99</v>
      </c>
      <c r="J106" s="135"/>
      <c r="K106" s="7"/>
      <c r="L106" s="7"/>
      <c r="M106" s="120">
        <f t="shared" si="3"/>
        <v>0</v>
      </c>
    </row>
    <row r="107" spans="1:14" x14ac:dyDescent="0.2">
      <c r="A107" s="237" t="s">
        <v>80</v>
      </c>
      <c r="B107" s="238"/>
      <c r="C107" s="238"/>
      <c r="D107" s="238"/>
      <c r="E107" s="238"/>
      <c r="F107" s="238"/>
      <c r="G107" s="238"/>
      <c r="H107" s="239"/>
      <c r="I107" s="1">
        <v>100</v>
      </c>
      <c r="J107" s="135"/>
      <c r="K107" s="7"/>
      <c r="L107" s="7"/>
      <c r="M107" s="120">
        <f t="shared" si="3"/>
        <v>0</v>
      </c>
    </row>
    <row r="108" spans="1:14" x14ac:dyDescent="0.2">
      <c r="A108" s="237" t="s">
        <v>81</v>
      </c>
      <c r="B108" s="238"/>
      <c r="C108" s="238"/>
      <c r="D108" s="238"/>
      <c r="E108" s="238"/>
      <c r="F108" s="238"/>
      <c r="G108" s="238"/>
      <c r="H108" s="239"/>
      <c r="I108" s="1">
        <v>101</v>
      </c>
      <c r="J108" s="135">
        <v>7690722</v>
      </c>
      <c r="K108" s="7">
        <v>6899793</v>
      </c>
      <c r="L108" s="7">
        <v>5216783</v>
      </c>
      <c r="M108" s="120">
        <f t="shared" si="3"/>
        <v>2473939</v>
      </c>
    </row>
    <row r="109" spans="1:14" x14ac:dyDescent="0.2">
      <c r="A109" s="237" t="s">
        <v>82</v>
      </c>
      <c r="B109" s="238"/>
      <c r="C109" s="238"/>
      <c r="D109" s="238"/>
      <c r="E109" s="238"/>
      <c r="F109" s="238"/>
      <c r="G109" s="238"/>
      <c r="H109" s="239"/>
      <c r="I109" s="1">
        <v>102</v>
      </c>
      <c r="J109" s="135">
        <v>4015215</v>
      </c>
      <c r="K109" s="7">
        <v>5864086</v>
      </c>
      <c r="L109" s="7">
        <v>2151484</v>
      </c>
      <c r="M109" s="120">
        <f t="shared" si="3"/>
        <v>1863731</v>
      </c>
    </row>
    <row r="110" spans="1:14" x14ac:dyDescent="0.2">
      <c r="A110" s="237" t="s">
        <v>85</v>
      </c>
      <c r="B110" s="238"/>
      <c r="C110" s="238"/>
      <c r="D110" s="238"/>
      <c r="E110" s="238"/>
      <c r="F110" s="238"/>
      <c r="G110" s="238"/>
      <c r="H110" s="239"/>
      <c r="I110" s="1">
        <v>103</v>
      </c>
      <c r="J110" s="135"/>
      <c r="K110" s="7"/>
      <c r="L110" s="7"/>
      <c r="M110" s="120">
        <f t="shared" si="3"/>
        <v>0</v>
      </c>
    </row>
    <row r="111" spans="1:14" x14ac:dyDescent="0.2">
      <c r="A111" s="237" t="s">
        <v>83</v>
      </c>
      <c r="B111" s="238"/>
      <c r="C111" s="238"/>
      <c r="D111" s="238"/>
      <c r="E111" s="238"/>
      <c r="F111" s="238"/>
      <c r="G111" s="238"/>
      <c r="H111" s="239"/>
      <c r="I111" s="1">
        <v>104</v>
      </c>
      <c r="J111" s="135"/>
      <c r="K111" s="7"/>
      <c r="L111" s="7"/>
      <c r="M111" s="120">
        <f t="shared" si="3"/>
        <v>0</v>
      </c>
    </row>
    <row r="112" spans="1:14" x14ac:dyDescent="0.2">
      <c r="A112" s="237" t="s">
        <v>84</v>
      </c>
      <c r="B112" s="238"/>
      <c r="C112" s="238"/>
      <c r="D112" s="238"/>
      <c r="E112" s="238"/>
      <c r="F112" s="238"/>
      <c r="G112" s="238"/>
      <c r="H112" s="239"/>
      <c r="I112" s="1">
        <v>105</v>
      </c>
      <c r="J112" s="135">
        <v>3606806</v>
      </c>
      <c r="K112" s="7">
        <v>2900918</v>
      </c>
      <c r="L112" s="7">
        <v>2731426</v>
      </c>
      <c r="M112" s="120">
        <f t="shared" si="3"/>
        <v>875380</v>
      </c>
    </row>
    <row r="113" spans="1:13" x14ac:dyDescent="0.2">
      <c r="A113" s="226" t="s">
        <v>1</v>
      </c>
      <c r="B113" s="227"/>
      <c r="C113" s="227"/>
      <c r="D113" s="227"/>
      <c r="E113" s="227"/>
      <c r="F113" s="227"/>
      <c r="G113" s="227"/>
      <c r="H113" s="228"/>
      <c r="I113" s="1">
        <v>106</v>
      </c>
      <c r="J113" s="135">
        <v>442441</v>
      </c>
      <c r="K113" s="7">
        <v>5154544</v>
      </c>
      <c r="L113" s="7">
        <v>974888</v>
      </c>
      <c r="M113" s="120">
        <f t="shared" si="3"/>
        <v>-532447</v>
      </c>
    </row>
    <row r="114" spans="1:13" x14ac:dyDescent="0.2">
      <c r="A114" s="226" t="s">
        <v>21</v>
      </c>
      <c r="B114" s="227"/>
      <c r="C114" s="227"/>
      <c r="D114" s="227"/>
      <c r="E114" s="227"/>
      <c r="F114" s="227"/>
      <c r="G114" s="227"/>
      <c r="H114" s="228"/>
      <c r="I114" s="1">
        <v>107</v>
      </c>
      <c r="J114" s="134">
        <f>J69+J86+J90+J100+J113</f>
        <v>907273309</v>
      </c>
      <c r="K114" s="134">
        <f>K69+K86+K90+K100+K113</f>
        <v>999480605</v>
      </c>
      <c r="L114" s="123">
        <v>953923107</v>
      </c>
      <c r="M114" s="120">
        <f t="shared" si="3"/>
        <v>-46649798</v>
      </c>
    </row>
    <row r="115" spans="1:13" x14ac:dyDescent="0.2">
      <c r="A115" s="251" t="s">
        <v>50</v>
      </c>
      <c r="B115" s="252"/>
      <c r="C115" s="252"/>
      <c r="D115" s="252"/>
      <c r="E115" s="252"/>
      <c r="F115" s="252"/>
      <c r="G115" s="252"/>
      <c r="H115" s="253"/>
      <c r="I115" s="2">
        <v>108</v>
      </c>
      <c r="J115" s="136">
        <v>4452613</v>
      </c>
      <c r="K115" s="8">
        <v>4452613</v>
      </c>
      <c r="L115" s="8">
        <v>4452613</v>
      </c>
      <c r="M115" s="120">
        <f t="shared" si="3"/>
        <v>0</v>
      </c>
    </row>
    <row r="116" spans="1:13" x14ac:dyDescent="0.2">
      <c r="A116" s="243" t="s">
        <v>248</v>
      </c>
      <c r="B116" s="254"/>
      <c r="C116" s="254"/>
      <c r="D116" s="254"/>
      <c r="E116" s="254"/>
      <c r="F116" s="254"/>
      <c r="G116" s="254"/>
      <c r="H116" s="254"/>
      <c r="I116" s="255"/>
      <c r="J116" s="255"/>
      <c r="K116" s="256"/>
      <c r="L116" s="131"/>
    </row>
    <row r="117" spans="1:13" x14ac:dyDescent="0.2">
      <c r="A117" s="223" t="s">
        <v>158</v>
      </c>
      <c r="B117" s="224"/>
      <c r="C117" s="224"/>
      <c r="D117" s="224"/>
      <c r="E117" s="224"/>
      <c r="F117" s="224"/>
      <c r="G117" s="224"/>
      <c r="H117" s="224"/>
      <c r="I117" s="257"/>
      <c r="J117" s="257"/>
      <c r="K117" s="258"/>
      <c r="L117" s="132"/>
    </row>
    <row r="118" spans="1:13" x14ac:dyDescent="0.2">
      <c r="A118" s="237" t="s">
        <v>8</v>
      </c>
      <c r="B118" s="238"/>
      <c r="C118" s="238"/>
      <c r="D118" s="238"/>
      <c r="E118" s="238"/>
      <c r="F118" s="238"/>
      <c r="G118" s="238"/>
      <c r="H118" s="239"/>
      <c r="I118" s="1">
        <v>109</v>
      </c>
      <c r="J118" s="7">
        <f>J114-J66</f>
        <v>0</v>
      </c>
      <c r="K118" s="7">
        <f>K114-K66</f>
        <v>0</v>
      </c>
      <c r="L118" s="7">
        <v>0</v>
      </c>
    </row>
    <row r="119" spans="1:13" x14ac:dyDescent="0.2">
      <c r="A119" s="259" t="s">
        <v>9</v>
      </c>
      <c r="B119" s="260"/>
      <c r="C119" s="260"/>
      <c r="D119" s="260"/>
      <c r="E119" s="260"/>
      <c r="F119" s="260"/>
      <c r="G119" s="260"/>
      <c r="H119" s="261"/>
      <c r="I119" s="4">
        <v>110</v>
      </c>
      <c r="J119" s="8"/>
      <c r="K119" s="8"/>
      <c r="L119" s="8"/>
    </row>
    <row r="120" spans="1:13" x14ac:dyDescent="0.2">
      <c r="A120" s="262" t="s">
        <v>249</v>
      </c>
      <c r="B120" s="263"/>
      <c r="C120" s="263"/>
      <c r="D120" s="263"/>
      <c r="E120" s="263"/>
      <c r="F120" s="263"/>
      <c r="G120" s="263"/>
      <c r="H120" s="263"/>
      <c r="I120" s="263"/>
      <c r="J120" s="263"/>
      <c r="K120" s="263"/>
      <c r="L120" s="8"/>
    </row>
    <row r="121" spans="1:13" x14ac:dyDescent="0.2">
      <c r="A121" s="249"/>
      <c r="B121" s="250"/>
      <c r="C121" s="250"/>
      <c r="D121" s="250"/>
      <c r="E121" s="250"/>
      <c r="F121" s="250"/>
      <c r="G121" s="250"/>
      <c r="H121" s="250"/>
      <c r="I121" s="250"/>
      <c r="J121" s="250"/>
      <c r="K121" s="250"/>
      <c r="L121" s="122"/>
    </row>
    <row r="122" spans="1:13" x14ac:dyDescent="0.2">
      <c r="L122" s="130"/>
    </row>
    <row r="123" spans="1:13" x14ac:dyDescent="0.2">
      <c r="L123" s="130"/>
    </row>
  </sheetData>
  <mergeCells count="122">
    <mergeCell ref="A111:H111"/>
    <mergeCell ref="A112:H112"/>
    <mergeCell ref="A105:H105"/>
    <mergeCell ref="A106:H106"/>
    <mergeCell ref="A107:H107"/>
    <mergeCell ref="A108:H108"/>
    <mergeCell ref="A121:K121"/>
    <mergeCell ref="A115:H115"/>
    <mergeCell ref="A116:K116"/>
    <mergeCell ref="A117:K117"/>
    <mergeCell ref="A118:H118"/>
    <mergeCell ref="A113:H113"/>
    <mergeCell ref="A114:H114"/>
    <mergeCell ref="A119:H119"/>
    <mergeCell ref="A120:K120"/>
    <mergeCell ref="A102:H102"/>
    <mergeCell ref="A103:H103"/>
    <mergeCell ref="A104:H104"/>
    <mergeCell ref="A97:H97"/>
    <mergeCell ref="A98:H98"/>
    <mergeCell ref="A99:H99"/>
    <mergeCell ref="A100:H100"/>
    <mergeCell ref="A109:H109"/>
    <mergeCell ref="A110:H110"/>
    <mergeCell ref="A94:H94"/>
    <mergeCell ref="A95:H95"/>
    <mergeCell ref="A96:H96"/>
    <mergeCell ref="A89:H89"/>
    <mergeCell ref="A90:H90"/>
    <mergeCell ref="A91:H91"/>
    <mergeCell ref="A92:H92"/>
    <mergeCell ref="A93:H93"/>
    <mergeCell ref="A101:H101"/>
    <mergeCell ref="A80:H80"/>
    <mergeCell ref="A73:H73"/>
    <mergeCell ref="A74:H74"/>
    <mergeCell ref="A75:H75"/>
    <mergeCell ref="A76:H76"/>
    <mergeCell ref="A85:H85"/>
    <mergeCell ref="A86:H86"/>
    <mergeCell ref="A87:H87"/>
    <mergeCell ref="A88:H88"/>
    <mergeCell ref="A81:H81"/>
    <mergeCell ref="A82:H82"/>
    <mergeCell ref="A83:H83"/>
    <mergeCell ref="A84:H84"/>
    <mergeCell ref="A71:H71"/>
    <mergeCell ref="A72:H72"/>
    <mergeCell ref="A65:H65"/>
    <mergeCell ref="A66:H66"/>
    <mergeCell ref="A67:H67"/>
    <mergeCell ref="A68:K68"/>
    <mergeCell ref="A77:H77"/>
    <mergeCell ref="A78:H78"/>
    <mergeCell ref="A79:H79"/>
    <mergeCell ref="A62:H62"/>
    <mergeCell ref="A63:H63"/>
    <mergeCell ref="A64:H64"/>
    <mergeCell ref="A57:H57"/>
    <mergeCell ref="A58:H58"/>
    <mergeCell ref="A59:H59"/>
    <mergeCell ref="A60:H60"/>
    <mergeCell ref="A69:H69"/>
    <mergeCell ref="A70:H70"/>
    <mergeCell ref="A53:H53"/>
    <mergeCell ref="A54:H54"/>
    <mergeCell ref="A55:H55"/>
    <mergeCell ref="A56:H56"/>
    <mergeCell ref="A49:H49"/>
    <mergeCell ref="A50:H50"/>
    <mergeCell ref="A51:H51"/>
    <mergeCell ref="A52:H52"/>
    <mergeCell ref="A61:H61"/>
    <mergeCell ref="A40:H40"/>
    <mergeCell ref="A33:H33"/>
    <mergeCell ref="A34:H34"/>
    <mergeCell ref="A35:H35"/>
    <mergeCell ref="A36:H36"/>
    <mergeCell ref="A45:H45"/>
    <mergeCell ref="A46:H46"/>
    <mergeCell ref="A47:H47"/>
    <mergeCell ref="A48:H48"/>
    <mergeCell ref="A41:H41"/>
    <mergeCell ref="A42:H42"/>
    <mergeCell ref="A43:H43"/>
    <mergeCell ref="A44:H44"/>
    <mergeCell ref="A31:H31"/>
    <mergeCell ref="A32:H32"/>
    <mergeCell ref="A25:H25"/>
    <mergeCell ref="A26:H26"/>
    <mergeCell ref="A27:H27"/>
    <mergeCell ref="A28:H28"/>
    <mergeCell ref="A37:H37"/>
    <mergeCell ref="A38:H38"/>
    <mergeCell ref="A39:H39"/>
    <mergeCell ref="A22:H22"/>
    <mergeCell ref="A23:H23"/>
    <mergeCell ref="A24:H24"/>
    <mergeCell ref="A17:H17"/>
    <mergeCell ref="A18:H18"/>
    <mergeCell ref="A19:H19"/>
    <mergeCell ref="A20:H20"/>
    <mergeCell ref="A29:H29"/>
    <mergeCell ref="A30:H30"/>
    <mergeCell ref="A13:H13"/>
    <mergeCell ref="A14:H14"/>
    <mergeCell ref="A15:H15"/>
    <mergeCell ref="A16:H16"/>
    <mergeCell ref="A9:H9"/>
    <mergeCell ref="A10:H10"/>
    <mergeCell ref="A11:H11"/>
    <mergeCell ref="A12:H12"/>
    <mergeCell ref="A21:H21"/>
    <mergeCell ref="L1:L2"/>
    <mergeCell ref="A5:H5"/>
    <mergeCell ref="A6:K6"/>
    <mergeCell ref="A7:H7"/>
    <mergeCell ref="A8:H8"/>
    <mergeCell ref="A1:K1"/>
    <mergeCell ref="A2:K2"/>
    <mergeCell ref="A4:H4"/>
    <mergeCell ref="A3:K3"/>
  </mergeCells>
  <phoneticPr fontId="3" type="noConversion"/>
  <dataValidations count="1">
    <dataValidation allowBlank="1" sqref="A1:XFD1048576"/>
  </dataValidations>
  <pageMargins left="0.75" right="0.75" top="1" bottom="1" header="0.5" footer="0.5"/>
  <pageSetup paperSize="256" scale="75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selection activeCell="L20" sqref="L20"/>
    </sheetView>
  </sheetViews>
  <sheetFormatPr defaultRowHeight="12.75" x14ac:dyDescent="0.2"/>
  <cols>
    <col min="1" max="6" width="9.140625" style="51"/>
    <col min="7" max="7" width="4.140625" style="51" customWidth="1"/>
    <col min="8" max="8" width="0.140625" style="51" hidden="1" customWidth="1"/>
    <col min="9" max="9" width="6.85546875" style="51" customWidth="1"/>
    <col min="10" max="10" width="10.5703125" style="51" customWidth="1"/>
    <col min="11" max="12" width="10.85546875" style="51" customWidth="1"/>
    <col min="13" max="13" width="11.28515625" style="51" customWidth="1"/>
    <col min="14" max="16384" width="9.140625" style="51"/>
  </cols>
  <sheetData>
    <row r="1" spans="1:14" ht="12.75" customHeight="1" x14ac:dyDescent="0.2">
      <c r="A1" s="229" t="s">
        <v>273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1:14" ht="12.75" customHeight="1" x14ac:dyDescent="0.2">
      <c r="A2" s="264" t="s">
        <v>345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4" ht="12.75" customHeight="1" x14ac:dyDescent="0.2">
      <c r="A3" s="265" t="s">
        <v>274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4" ht="23.25" x14ac:dyDescent="0.2">
      <c r="A4" s="266" t="s">
        <v>52</v>
      </c>
      <c r="B4" s="266"/>
      <c r="C4" s="266"/>
      <c r="D4" s="266"/>
      <c r="E4" s="266"/>
      <c r="F4" s="266"/>
      <c r="G4" s="266"/>
      <c r="H4" s="266"/>
      <c r="I4" s="55" t="s">
        <v>217</v>
      </c>
      <c r="J4" s="267" t="s">
        <v>253</v>
      </c>
      <c r="K4" s="267"/>
      <c r="L4" s="267" t="s">
        <v>254</v>
      </c>
      <c r="M4" s="267"/>
    </row>
    <row r="5" spans="1:14" ht="22.5" x14ac:dyDescent="0.2">
      <c r="A5" s="266"/>
      <c r="B5" s="266"/>
      <c r="C5" s="266"/>
      <c r="D5" s="266"/>
      <c r="E5" s="266"/>
      <c r="F5" s="266"/>
      <c r="G5" s="266"/>
      <c r="H5" s="266"/>
      <c r="I5" s="55"/>
      <c r="J5" s="57" t="s">
        <v>275</v>
      </c>
      <c r="K5" s="57" t="s">
        <v>276</v>
      </c>
      <c r="L5" s="57" t="s">
        <v>275</v>
      </c>
      <c r="M5" s="57" t="s">
        <v>276</v>
      </c>
    </row>
    <row r="6" spans="1:14" x14ac:dyDescent="0.2">
      <c r="A6" s="267">
        <v>1</v>
      </c>
      <c r="B6" s="267"/>
      <c r="C6" s="267"/>
      <c r="D6" s="267"/>
      <c r="E6" s="267"/>
      <c r="F6" s="267"/>
      <c r="G6" s="267"/>
      <c r="H6" s="267"/>
      <c r="I6" s="153">
        <v>2</v>
      </c>
      <c r="J6" s="57">
        <v>3</v>
      </c>
      <c r="K6" s="57">
        <v>4</v>
      </c>
      <c r="L6" s="57">
        <v>5</v>
      </c>
      <c r="M6" s="57">
        <v>6</v>
      </c>
    </row>
    <row r="7" spans="1:14" x14ac:dyDescent="0.2">
      <c r="A7" s="223" t="s">
        <v>277</v>
      </c>
      <c r="B7" s="224"/>
      <c r="C7" s="224"/>
      <c r="D7" s="224"/>
      <c r="E7" s="224"/>
      <c r="F7" s="224"/>
      <c r="G7" s="224"/>
      <c r="H7" s="225"/>
      <c r="I7" s="3">
        <v>111</v>
      </c>
      <c r="J7" s="134">
        <f>SUM(J8:J9)</f>
        <v>282742605</v>
      </c>
      <c r="K7" s="134">
        <f>SUM(K8:K9)</f>
        <v>175995163</v>
      </c>
      <c r="L7" s="134">
        <f>SUM(L8:L9)</f>
        <v>278477526</v>
      </c>
      <c r="M7" s="134">
        <f>SUM(M8:M9)</f>
        <v>167477752</v>
      </c>
      <c r="N7" s="120"/>
    </row>
    <row r="8" spans="1:14" x14ac:dyDescent="0.2">
      <c r="A8" s="226" t="s">
        <v>278</v>
      </c>
      <c r="B8" s="227"/>
      <c r="C8" s="227"/>
      <c r="D8" s="227"/>
      <c r="E8" s="227"/>
      <c r="F8" s="227"/>
      <c r="G8" s="227"/>
      <c r="H8" s="228"/>
      <c r="I8" s="1">
        <v>112</v>
      </c>
      <c r="J8" s="7">
        <v>262203664</v>
      </c>
      <c r="K8" s="7">
        <v>161543265</v>
      </c>
      <c r="L8" s="7">
        <v>269819362</v>
      </c>
      <c r="M8" s="7">
        <v>165043645</v>
      </c>
      <c r="N8" s="120"/>
    </row>
    <row r="9" spans="1:14" x14ac:dyDescent="0.2">
      <c r="A9" s="226" t="s">
        <v>279</v>
      </c>
      <c r="B9" s="227"/>
      <c r="C9" s="227"/>
      <c r="D9" s="227"/>
      <c r="E9" s="227"/>
      <c r="F9" s="227"/>
      <c r="G9" s="227"/>
      <c r="H9" s="228"/>
      <c r="I9" s="1">
        <v>113</v>
      </c>
      <c r="J9" s="7">
        <v>20538941</v>
      </c>
      <c r="K9" s="7">
        <v>14451898</v>
      </c>
      <c r="L9" s="7">
        <v>8658164</v>
      </c>
      <c r="M9" s="7">
        <v>2434107</v>
      </c>
      <c r="N9" s="120"/>
    </row>
    <row r="10" spans="1:14" x14ac:dyDescent="0.2">
      <c r="A10" s="226" t="s">
        <v>280</v>
      </c>
      <c r="B10" s="227"/>
      <c r="C10" s="227"/>
      <c r="D10" s="227"/>
      <c r="E10" s="227"/>
      <c r="F10" s="227"/>
      <c r="G10" s="227"/>
      <c r="H10" s="228"/>
      <c r="I10" s="1">
        <v>114</v>
      </c>
      <c r="J10" s="134">
        <f>J11+J12+J16+J20+J21+J22+J25+J26</f>
        <v>217453297</v>
      </c>
      <c r="K10" s="134">
        <f>K11+K12+K16+K20+K21+K22+K25+K26</f>
        <v>95492171</v>
      </c>
      <c r="L10" s="134">
        <f>L11+L12+L16+L20+L21+L22+L25+L26</f>
        <v>256320549</v>
      </c>
      <c r="M10" s="134">
        <f>M11+M12+M16+M20+M21+M22+M25+M26</f>
        <v>97710612</v>
      </c>
      <c r="N10" s="120"/>
    </row>
    <row r="11" spans="1:14" x14ac:dyDescent="0.2">
      <c r="A11" s="226" t="s">
        <v>281</v>
      </c>
      <c r="B11" s="227"/>
      <c r="C11" s="227"/>
      <c r="D11" s="227"/>
      <c r="E11" s="227"/>
      <c r="F11" s="227"/>
      <c r="G11" s="227"/>
      <c r="H11" s="228"/>
      <c r="I11" s="1">
        <v>115</v>
      </c>
      <c r="J11" s="7"/>
      <c r="K11" s="7"/>
      <c r="L11" s="7"/>
      <c r="M11" s="7"/>
      <c r="N11" s="120"/>
    </row>
    <row r="12" spans="1:14" x14ac:dyDescent="0.2">
      <c r="A12" s="226" t="s">
        <v>282</v>
      </c>
      <c r="B12" s="227"/>
      <c r="C12" s="227"/>
      <c r="D12" s="227"/>
      <c r="E12" s="227"/>
      <c r="F12" s="227"/>
      <c r="G12" s="227"/>
      <c r="H12" s="228"/>
      <c r="I12" s="1">
        <v>116</v>
      </c>
      <c r="J12" s="134">
        <f>SUM(J13:J15)</f>
        <v>57530773</v>
      </c>
      <c r="K12" s="134">
        <f>SUM(K13:K15)</f>
        <v>28778384</v>
      </c>
      <c r="L12" s="134">
        <f>SUM(L13:L15)</f>
        <v>65472942</v>
      </c>
      <c r="M12" s="134">
        <f>SUM(M13:M15)</f>
        <v>32637764</v>
      </c>
      <c r="N12" s="120"/>
    </row>
    <row r="13" spans="1:14" x14ac:dyDescent="0.2">
      <c r="A13" s="237" t="s">
        <v>283</v>
      </c>
      <c r="B13" s="238"/>
      <c r="C13" s="238"/>
      <c r="D13" s="238"/>
      <c r="E13" s="238"/>
      <c r="F13" s="238"/>
      <c r="G13" s="238"/>
      <c r="H13" s="239"/>
      <c r="I13" s="1">
        <v>117</v>
      </c>
      <c r="J13" s="7">
        <v>25663180</v>
      </c>
      <c r="K13" s="7">
        <v>14034640</v>
      </c>
      <c r="L13" s="7">
        <v>28536027</v>
      </c>
      <c r="M13" s="7">
        <v>15562862</v>
      </c>
      <c r="N13" s="120"/>
    </row>
    <row r="14" spans="1:14" x14ac:dyDescent="0.2">
      <c r="A14" s="237" t="s">
        <v>284</v>
      </c>
      <c r="B14" s="238"/>
      <c r="C14" s="238"/>
      <c r="D14" s="238"/>
      <c r="E14" s="238"/>
      <c r="F14" s="238"/>
      <c r="G14" s="238"/>
      <c r="H14" s="239"/>
      <c r="I14" s="1">
        <v>118</v>
      </c>
      <c r="J14" s="7">
        <v>380074</v>
      </c>
      <c r="K14" s="7">
        <v>204243</v>
      </c>
      <c r="L14" s="7">
        <v>325925</v>
      </c>
      <c r="M14" s="7">
        <v>179081</v>
      </c>
      <c r="N14" s="120"/>
    </row>
    <row r="15" spans="1:14" x14ac:dyDescent="0.2">
      <c r="A15" s="237" t="s">
        <v>285</v>
      </c>
      <c r="B15" s="238"/>
      <c r="C15" s="238"/>
      <c r="D15" s="238"/>
      <c r="E15" s="238"/>
      <c r="F15" s="238"/>
      <c r="G15" s="238"/>
      <c r="H15" s="239"/>
      <c r="I15" s="1">
        <v>119</v>
      </c>
      <c r="J15" s="7">
        <v>31487519</v>
      </c>
      <c r="K15" s="7">
        <v>14539501</v>
      </c>
      <c r="L15" s="7">
        <v>36610990</v>
      </c>
      <c r="M15" s="7">
        <v>16895821</v>
      </c>
      <c r="N15" s="120"/>
    </row>
    <row r="16" spans="1:14" x14ac:dyDescent="0.2">
      <c r="A16" s="226" t="s">
        <v>286</v>
      </c>
      <c r="B16" s="227"/>
      <c r="C16" s="227"/>
      <c r="D16" s="227"/>
      <c r="E16" s="227"/>
      <c r="F16" s="227"/>
      <c r="G16" s="227"/>
      <c r="H16" s="228"/>
      <c r="I16" s="1">
        <v>120</v>
      </c>
      <c r="J16" s="134">
        <f>SUM(J17:J19)</f>
        <v>52837596</v>
      </c>
      <c r="K16" s="134">
        <f>SUM(K17:K19)</f>
        <v>21899988</v>
      </c>
      <c r="L16" s="134">
        <f>SUM(L17:L19)</f>
        <v>85137985</v>
      </c>
      <c r="M16" s="134">
        <f>SUM(M17:M19)</f>
        <v>23001879</v>
      </c>
      <c r="N16" s="120"/>
    </row>
    <row r="17" spans="1:14" x14ac:dyDescent="0.2">
      <c r="A17" s="237" t="s">
        <v>287</v>
      </c>
      <c r="B17" s="238"/>
      <c r="C17" s="238"/>
      <c r="D17" s="238"/>
      <c r="E17" s="238"/>
      <c r="F17" s="238"/>
      <c r="G17" s="238"/>
      <c r="H17" s="239"/>
      <c r="I17" s="1">
        <v>121</v>
      </c>
      <c r="J17" s="7">
        <v>32862602.719999999</v>
      </c>
      <c r="K17" s="7">
        <v>13963108.879999999</v>
      </c>
      <c r="L17" s="7">
        <v>49114241</v>
      </c>
      <c r="M17" s="7">
        <v>14079329</v>
      </c>
      <c r="N17" s="120"/>
    </row>
    <row r="18" spans="1:14" x14ac:dyDescent="0.2">
      <c r="A18" s="237" t="s">
        <v>288</v>
      </c>
      <c r="B18" s="238"/>
      <c r="C18" s="238"/>
      <c r="D18" s="238"/>
      <c r="E18" s="238"/>
      <c r="F18" s="238"/>
      <c r="G18" s="238"/>
      <c r="H18" s="239"/>
      <c r="I18" s="1">
        <v>122</v>
      </c>
      <c r="J18" s="7">
        <v>12154661.280000001</v>
      </c>
      <c r="K18" s="7">
        <v>4804858.120000001</v>
      </c>
      <c r="L18" s="7">
        <v>23508167</v>
      </c>
      <c r="M18" s="7">
        <v>5636235</v>
      </c>
      <c r="N18" s="120"/>
    </row>
    <row r="19" spans="1:14" x14ac:dyDescent="0.2">
      <c r="A19" s="237" t="s">
        <v>289</v>
      </c>
      <c r="B19" s="238"/>
      <c r="C19" s="238"/>
      <c r="D19" s="238"/>
      <c r="E19" s="238"/>
      <c r="F19" s="238"/>
      <c r="G19" s="238"/>
      <c r="H19" s="239"/>
      <c r="I19" s="1">
        <v>123</v>
      </c>
      <c r="J19" s="7">
        <v>7820332</v>
      </c>
      <c r="K19" s="7">
        <v>3132021</v>
      </c>
      <c r="L19" s="7">
        <v>12515577</v>
      </c>
      <c r="M19" s="7">
        <v>3286315</v>
      </c>
      <c r="N19" s="120"/>
    </row>
    <row r="20" spans="1:14" x14ac:dyDescent="0.2">
      <c r="A20" s="226" t="s">
        <v>290</v>
      </c>
      <c r="B20" s="227"/>
      <c r="C20" s="227"/>
      <c r="D20" s="227"/>
      <c r="E20" s="227"/>
      <c r="F20" s="227"/>
      <c r="G20" s="227"/>
      <c r="H20" s="228"/>
      <c r="I20" s="1">
        <v>124</v>
      </c>
      <c r="J20" s="7">
        <v>73611729</v>
      </c>
      <c r="K20" s="7">
        <v>25109236</v>
      </c>
      <c r="L20" s="7">
        <v>72808565</v>
      </c>
      <c r="M20" s="7">
        <v>25254659</v>
      </c>
      <c r="N20" s="120"/>
    </row>
    <row r="21" spans="1:14" x14ac:dyDescent="0.2">
      <c r="A21" s="226" t="s">
        <v>291</v>
      </c>
      <c r="B21" s="227"/>
      <c r="C21" s="227"/>
      <c r="D21" s="227"/>
      <c r="E21" s="227"/>
      <c r="F21" s="227"/>
      <c r="G21" s="227"/>
      <c r="H21" s="228"/>
      <c r="I21" s="1">
        <v>125</v>
      </c>
      <c r="J21" s="7">
        <v>33093641</v>
      </c>
      <c r="K21" s="7">
        <v>19632184</v>
      </c>
      <c r="L21" s="7">
        <f>55624335-23955136</f>
        <v>31669199</v>
      </c>
      <c r="M21" s="7">
        <v>16758692</v>
      </c>
      <c r="N21" s="120"/>
    </row>
    <row r="22" spans="1:14" x14ac:dyDescent="0.2">
      <c r="A22" s="226" t="s">
        <v>292</v>
      </c>
      <c r="B22" s="227"/>
      <c r="C22" s="227"/>
      <c r="D22" s="227"/>
      <c r="E22" s="227"/>
      <c r="F22" s="227"/>
      <c r="G22" s="227"/>
      <c r="H22" s="228"/>
      <c r="I22" s="1">
        <v>126</v>
      </c>
      <c r="J22" s="134">
        <f>SUM(J23:J24)</f>
        <v>379558</v>
      </c>
      <c r="K22" s="134">
        <f>SUM(K23:K24)</f>
        <v>72379</v>
      </c>
      <c r="L22" s="134">
        <f>SUM(L23:L24)</f>
        <v>1231858</v>
      </c>
      <c r="M22" s="134">
        <f>SUM(M23:M24)</f>
        <v>57618</v>
      </c>
      <c r="N22" s="120"/>
    </row>
    <row r="23" spans="1:14" x14ac:dyDescent="0.2">
      <c r="A23" s="237" t="s">
        <v>293</v>
      </c>
      <c r="B23" s="238"/>
      <c r="C23" s="238"/>
      <c r="D23" s="238"/>
      <c r="E23" s="238"/>
      <c r="F23" s="238"/>
      <c r="G23" s="238"/>
      <c r="H23" s="239"/>
      <c r="I23" s="1">
        <v>127</v>
      </c>
      <c r="J23" s="7">
        <v>267726</v>
      </c>
      <c r="K23" s="7">
        <v>65693</v>
      </c>
      <c r="L23" s="7">
        <v>1019893</v>
      </c>
      <c r="M23" s="7">
        <v>46237</v>
      </c>
      <c r="N23" s="120"/>
    </row>
    <row r="24" spans="1:14" x14ac:dyDescent="0.2">
      <c r="A24" s="237" t="s">
        <v>294</v>
      </c>
      <c r="B24" s="238"/>
      <c r="C24" s="238"/>
      <c r="D24" s="238"/>
      <c r="E24" s="238"/>
      <c r="F24" s="238"/>
      <c r="G24" s="238"/>
      <c r="H24" s="239"/>
      <c r="I24" s="1">
        <v>128</v>
      </c>
      <c r="J24" s="7">
        <v>111832</v>
      </c>
      <c r="K24" s="7">
        <v>6686</v>
      </c>
      <c r="L24" s="7">
        <v>211965</v>
      </c>
      <c r="M24" s="7">
        <v>11381</v>
      </c>
      <c r="N24" s="120"/>
    </row>
    <row r="25" spans="1:14" x14ac:dyDescent="0.2">
      <c r="A25" s="226" t="s">
        <v>295</v>
      </c>
      <c r="B25" s="227"/>
      <c r="C25" s="227"/>
      <c r="D25" s="227"/>
      <c r="E25" s="227"/>
      <c r="F25" s="227"/>
      <c r="G25" s="227"/>
      <c r="H25" s="228"/>
      <c r="I25" s="1">
        <v>129</v>
      </c>
      <c r="J25" s="7"/>
      <c r="K25" s="7"/>
      <c r="L25" s="7"/>
      <c r="M25" s="7"/>
      <c r="N25" s="120"/>
    </row>
    <row r="26" spans="1:14" x14ac:dyDescent="0.2">
      <c r="A26" s="226" t="s">
        <v>296</v>
      </c>
      <c r="B26" s="227"/>
      <c r="C26" s="227"/>
      <c r="D26" s="227"/>
      <c r="E26" s="227"/>
      <c r="F26" s="227"/>
      <c r="G26" s="227"/>
      <c r="H26" s="228"/>
      <c r="I26" s="1">
        <v>130</v>
      </c>
      <c r="J26" s="7"/>
      <c r="K26" s="7"/>
      <c r="L26" s="7"/>
      <c r="M26" s="7"/>
      <c r="N26" s="120"/>
    </row>
    <row r="27" spans="1:14" x14ac:dyDescent="0.2">
      <c r="A27" s="226" t="s">
        <v>297</v>
      </c>
      <c r="B27" s="227"/>
      <c r="C27" s="227"/>
      <c r="D27" s="227"/>
      <c r="E27" s="227"/>
      <c r="F27" s="227"/>
      <c r="G27" s="227"/>
      <c r="H27" s="228"/>
      <c r="I27" s="1">
        <v>131</v>
      </c>
      <c r="J27" s="134">
        <f>SUM(J28:J32)</f>
        <v>814237</v>
      </c>
      <c r="K27" s="134">
        <f>SUM(K28:K32)</f>
        <v>463764</v>
      </c>
      <c r="L27" s="134">
        <f>SUM(L28:L32)</f>
        <v>783587</v>
      </c>
      <c r="M27" s="134">
        <f>SUM(M28:M32)</f>
        <v>358772</v>
      </c>
      <c r="N27" s="120"/>
    </row>
    <row r="28" spans="1:14" x14ac:dyDescent="0.2">
      <c r="A28" s="226" t="s">
        <v>298</v>
      </c>
      <c r="B28" s="227"/>
      <c r="C28" s="227"/>
      <c r="D28" s="227"/>
      <c r="E28" s="227"/>
      <c r="F28" s="227"/>
      <c r="G28" s="227"/>
      <c r="H28" s="228"/>
      <c r="I28" s="1">
        <v>132</v>
      </c>
      <c r="J28" s="7"/>
      <c r="K28" s="7"/>
      <c r="L28" s="7"/>
      <c r="M28" s="7"/>
      <c r="N28" s="120"/>
    </row>
    <row r="29" spans="1:14" x14ac:dyDescent="0.2">
      <c r="A29" s="226" t="s">
        <v>299</v>
      </c>
      <c r="B29" s="227"/>
      <c r="C29" s="227"/>
      <c r="D29" s="227"/>
      <c r="E29" s="227"/>
      <c r="F29" s="227"/>
      <c r="G29" s="227"/>
      <c r="H29" s="228"/>
      <c r="I29" s="1">
        <v>133</v>
      </c>
      <c r="J29" s="7">
        <v>814237</v>
      </c>
      <c r="K29" s="7">
        <v>463764</v>
      </c>
      <c r="L29" s="7">
        <v>783587</v>
      </c>
      <c r="M29" s="7">
        <v>358772</v>
      </c>
      <c r="N29" s="120"/>
    </row>
    <row r="30" spans="1:14" x14ac:dyDescent="0.2">
      <c r="A30" s="226" t="s">
        <v>300</v>
      </c>
      <c r="B30" s="227"/>
      <c r="C30" s="227"/>
      <c r="D30" s="227"/>
      <c r="E30" s="227"/>
      <c r="F30" s="227"/>
      <c r="G30" s="227"/>
      <c r="H30" s="228"/>
      <c r="I30" s="1">
        <v>134</v>
      </c>
      <c r="J30" s="7"/>
      <c r="K30" s="7"/>
      <c r="L30" s="7"/>
      <c r="M30" s="7"/>
      <c r="N30" s="120"/>
    </row>
    <row r="31" spans="1:14" x14ac:dyDescent="0.2">
      <c r="A31" s="226" t="s">
        <v>301</v>
      </c>
      <c r="B31" s="227"/>
      <c r="C31" s="227"/>
      <c r="D31" s="227"/>
      <c r="E31" s="227"/>
      <c r="F31" s="227"/>
      <c r="G31" s="227"/>
      <c r="H31" s="228"/>
      <c r="I31" s="1">
        <v>135</v>
      </c>
      <c r="J31" s="7"/>
      <c r="K31" s="7"/>
      <c r="L31" s="7"/>
      <c r="M31" s="7"/>
      <c r="N31" s="120"/>
    </row>
    <row r="32" spans="1:14" x14ac:dyDescent="0.2">
      <c r="A32" s="226" t="s">
        <v>302</v>
      </c>
      <c r="B32" s="227"/>
      <c r="C32" s="227"/>
      <c r="D32" s="227"/>
      <c r="E32" s="227"/>
      <c r="F32" s="227"/>
      <c r="G32" s="227"/>
      <c r="H32" s="228"/>
      <c r="I32" s="1">
        <v>136</v>
      </c>
      <c r="J32" s="7"/>
      <c r="K32" s="7"/>
      <c r="L32" s="7"/>
      <c r="M32" s="7"/>
      <c r="N32" s="120"/>
    </row>
    <row r="33" spans="1:14" x14ac:dyDescent="0.2">
      <c r="A33" s="226" t="s">
        <v>303</v>
      </c>
      <c r="B33" s="227"/>
      <c r="C33" s="227"/>
      <c r="D33" s="227"/>
      <c r="E33" s="227"/>
      <c r="F33" s="227"/>
      <c r="G33" s="227"/>
      <c r="H33" s="228"/>
      <c r="I33" s="1">
        <v>137</v>
      </c>
      <c r="J33" s="134">
        <f>SUM(J34:J37)</f>
        <v>5089511</v>
      </c>
      <c r="K33" s="134">
        <f>SUM(K34:K37)</f>
        <v>1560345</v>
      </c>
      <c r="L33" s="134">
        <f>SUM(L34:L37)</f>
        <v>2764472</v>
      </c>
      <c r="M33" s="134">
        <f>SUM(M34:M37)</f>
        <v>602088</v>
      </c>
      <c r="N33" s="120"/>
    </row>
    <row r="34" spans="1:14" x14ac:dyDescent="0.2">
      <c r="A34" s="226" t="s">
        <v>304</v>
      </c>
      <c r="B34" s="227"/>
      <c r="C34" s="227"/>
      <c r="D34" s="227"/>
      <c r="E34" s="227"/>
      <c r="F34" s="227"/>
      <c r="G34" s="227"/>
      <c r="H34" s="228"/>
      <c r="I34" s="1">
        <v>138</v>
      </c>
      <c r="J34" s="7"/>
      <c r="K34" s="7"/>
      <c r="L34" s="7"/>
      <c r="M34" s="7"/>
      <c r="N34" s="120"/>
    </row>
    <row r="35" spans="1:14" x14ac:dyDescent="0.2">
      <c r="A35" s="226" t="s">
        <v>305</v>
      </c>
      <c r="B35" s="227"/>
      <c r="C35" s="227"/>
      <c r="D35" s="227"/>
      <c r="E35" s="227"/>
      <c r="F35" s="227"/>
      <c r="G35" s="227"/>
      <c r="H35" s="228"/>
      <c r="I35" s="1">
        <v>139</v>
      </c>
      <c r="J35" s="7">
        <v>5089511</v>
      </c>
      <c r="K35" s="7">
        <v>1560345</v>
      </c>
      <c r="L35" s="7">
        <v>2764472</v>
      </c>
      <c r="M35" s="7">
        <v>602088</v>
      </c>
      <c r="N35" s="120"/>
    </row>
    <row r="36" spans="1:14" x14ac:dyDescent="0.2">
      <c r="A36" s="226" t="s">
        <v>306</v>
      </c>
      <c r="B36" s="227"/>
      <c r="C36" s="227"/>
      <c r="D36" s="227"/>
      <c r="E36" s="227"/>
      <c r="F36" s="227"/>
      <c r="G36" s="227"/>
      <c r="H36" s="228"/>
      <c r="I36" s="1">
        <v>140</v>
      </c>
      <c r="J36" s="7"/>
      <c r="K36" s="7"/>
      <c r="L36" s="7"/>
      <c r="M36" s="7"/>
      <c r="N36" s="120"/>
    </row>
    <row r="37" spans="1:14" x14ac:dyDescent="0.2">
      <c r="A37" s="226" t="s">
        <v>307</v>
      </c>
      <c r="B37" s="227"/>
      <c r="C37" s="227"/>
      <c r="D37" s="227"/>
      <c r="E37" s="227"/>
      <c r="F37" s="227"/>
      <c r="G37" s="227"/>
      <c r="H37" s="228"/>
      <c r="I37" s="1">
        <v>141</v>
      </c>
      <c r="J37" s="7"/>
      <c r="K37" s="7"/>
      <c r="L37" s="7"/>
      <c r="M37" s="7"/>
      <c r="N37" s="120"/>
    </row>
    <row r="38" spans="1:14" x14ac:dyDescent="0.2">
      <c r="A38" s="226" t="s">
        <v>308</v>
      </c>
      <c r="B38" s="227"/>
      <c r="C38" s="227"/>
      <c r="D38" s="227"/>
      <c r="E38" s="227"/>
      <c r="F38" s="227"/>
      <c r="G38" s="227"/>
      <c r="H38" s="228"/>
      <c r="I38" s="1">
        <v>142</v>
      </c>
      <c r="J38" s="7"/>
      <c r="K38" s="7"/>
      <c r="L38" s="7"/>
      <c r="M38" s="7"/>
      <c r="N38" s="120"/>
    </row>
    <row r="39" spans="1:14" x14ac:dyDescent="0.2">
      <c r="A39" s="226" t="s">
        <v>309</v>
      </c>
      <c r="B39" s="227"/>
      <c r="C39" s="227"/>
      <c r="D39" s="227"/>
      <c r="E39" s="227"/>
      <c r="F39" s="227"/>
      <c r="G39" s="227"/>
      <c r="H39" s="228"/>
      <c r="I39" s="1">
        <v>143</v>
      </c>
      <c r="J39" s="7"/>
      <c r="K39" s="7"/>
      <c r="L39" s="7"/>
      <c r="M39" s="7"/>
      <c r="N39" s="120"/>
    </row>
    <row r="40" spans="1:14" x14ac:dyDescent="0.2">
      <c r="A40" s="226" t="s">
        <v>310</v>
      </c>
      <c r="B40" s="227"/>
      <c r="C40" s="227"/>
      <c r="D40" s="227"/>
      <c r="E40" s="227"/>
      <c r="F40" s="227"/>
      <c r="G40" s="227"/>
      <c r="H40" s="228"/>
      <c r="I40" s="1">
        <v>144</v>
      </c>
      <c r="J40" s="7"/>
      <c r="K40" s="7"/>
      <c r="L40" s="7"/>
      <c r="M40" s="7"/>
      <c r="N40" s="120"/>
    </row>
    <row r="41" spans="1:14" x14ac:dyDescent="0.2">
      <c r="A41" s="226" t="s">
        <v>311</v>
      </c>
      <c r="B41" s="227"/>
      <c r="C41" s="227"/>
      <c r="D41" s="227"/>
      <c r="E41" s="227"/>
      <c r="F41" s="227"/>
      <c r="G41" s="227"/>
      <c r="H41" s="228"/>
      <c r="I41" s="1">
        <v>145</v>
      </c>
      <c r="J41" s="7"/>
      <c r="K41" s="7"/>
      <c r="L41" s="7"/>
      <c r="M41" s="7"/>
      <c r="N41" s="120"/>
    </row>
    <row r="42" spans="1:14" x14ac:dyDescent="0.2">
      <c r="A42" s="226" t="s">
        <v>312</v>
      </c>
      <c r="B42" s="227"/>
      <c r="C42" s="227"/>
      <c r="D42" s="227"/>
      <c r="E42" s="227"/>
      <c r="F42" s="227"/>
      <c r="G42" s="227"/>
      <c r="H42" s="228"/>
      <c r="I42" s="1">
        <v>146</v>
      </c>
      <c r="J42" s="134">
        <f>J7+J27+J38+J40</f>
        <v>283556842</v>
      </c>
      <c r="K42" s="134">
        <f>K7+K27+K38+K40</f>
        <v>176458927</v>
      </c>
      <c r="L42" s="134">
        <f>L7+L27+L38+L40</f>
        <v>279261113</v>
      </c>
      <c r="M42" s="134">
        <f>M7+M27+M38+M40</f>
        <v>167836524</v>
      </c>
      <c r="N42" s="120"/>
    </row>
    <row r="43" spans="1:14" x14ac:dyDescent="0.2">
      <c r="A43" s="226" t="s">
        <v>313</v>
      </c>
      <c r="B43" s="227"/>
      <c r="C43" s="227"/>
      <c r="D43" s="227"/>
      <c r="E43" s="227"/>
      <c r="F43" s="227"/>
      <c r="G43" s="227"/>
      <c r="H43" s="228"/>
      <c r="I43" s="1">
        <v>147</v>
      </c>
      <c r="J43" s="134">
        <f>J10+J33+J39+J41</f>
        <v>222542808</v>
      </c>
      <c r="K43" s="134">
        <f>K10+K33+K39+K41</f>
        <v>97052516</v>
      </c>
      <c r="L43" s="134">
        <f>L10+L33+L39+L41</f>
        <v>259085021</v>
      </c>
      <c r="M43" s="134">
        <f>M10+M33+M39+M41</f>
        <v>98312700</v>
      </c>
      <c r="N43" s="120"/>
    </row>
    <row r="44" spans="1:14" x14ac:dyDescent="0.2">
      <c r="A44" s="226" t="s">
        <v>314</v>
      </c>
      <c r="B44" s="227"/>
      <c r="C44" s="227"/>
      <c r="D44" s="227"/>
      <c r="E44" s="227"/>
      <c r="F44" s="227"/>
      <c r="G44" s="227"/>
      <c r="H44" s="228"/>
      <c r="I44" s="1">
        <v>148</v>
      </c>
      <c r="J44" s="134">
        <f>J42-J43</f>
        <v>61014034</v>
      </c>
      <c r="K44" s="134">
        <f>K42-K43</f>
        <v>79406411</v>
      </c>
      <c r="L44" s="134">
        <f>L42-L43</f>
        <v>20176092</v>
      </c>
      <c r="M44" s="134">
        <f>M42-M43</f>
        <v>69523824</v>
      </c>
      <c r="N44" s="120"/>
    </row>
    <row r="45" spans="1:14" x14ac:dyDescent="0.2">
      <c r="A45" s="246" t="s">
        <v>315</v>
      </c>
      <c r="B45" s="247"/>
      <c r="C45" s="247"/>
      <c r="D45" s="247"/>
      <c r="E45" s="247"/>
      <c r="F45" s="247"/>
      <c r="G45" s="247"/>
      <c r="H45" s="248"/>
      <c r="I45" s="1">
        <v>149</v>
      </c>
      <c r="J45" s="52">
        <f>IF(J42&gt;J43,J42-J43,0)</f>
        <v>61014034</v>
      </c>
      <c r="K45" s="52">
        <f>IF(K42&gt;K43,K42-K43,0)</f>
        <v>79406411</v>
      </c>
      <c r="L45" s="52">
        <f>IF(L42&gt;L43,L42-L43,0)</f>
        <v>20176092</v>
      </c>
      <c r="M45" s="52">
        <f>IF(M42&gt;M43,M42-M43,0)</f>
        <v>69523824</v>
      </c>
      <c r="N45" s="120"/>
    </row>
    <row r="46" spans="1:14" x14ac:dyDescent="0.2">
      <c r="A46" s="246" t="s">
        <v>316</v>
      </c>
      <c r="B46" s="247"/>
      <c r="C46" s="247"/>
      <c r="D46" s="247"/>
      <c r="E46" s="247"/>
      <c r="F46" s="247"/>
      <c r="G46" s="247"/>
      <c r="H46" s="248"/>
      <c r="I46" s="1">
        <v>150</v>
      </c>
      <c r="J46" s="134">
        <f>IF(J43&gt;J42,J43-J42,0)</f>
        <v>0</v>
      </c>
      <c r="K46" s="134">
        <f>IF(K43&gt;K42,K43-K42,0)</f>
        <v>0</v>
      </c>
      <c r="L46" s="134">
        <f>IF(L43&gt;L42,L43-L42,0)</f>
        <v>0</v>
      </c>
      <c r="M46" s="134">
        <f>IF(M43&gt;M42,M43-M42,0)</f>
        <v>0</v>
      </c>
      <c r="N46" s="120"/>
    </row>
    <row r="47" spans="1:14" x14ac:dyDescent="0.2">
      <c r="A47" s="226" t="s">
        <v>317</v>
      </c>
      <c r="B47" s="227"/>
      <c r="C47" s="227"/>
      <c r="D47" s="227"/>
      <c r="E47" s="227"/>
      <c r="F47" s="227"/>
      <c r="G47" s="227"/>
      <c r="H47" s="228"/>
      <c r="I47" s="1">
        <v>151</v>
      </c>
      <c r="J47" s="7"/>
      <c r="K47" s="7"/>
      <c r="L47" s="7"/>
      <c r="M47" s="7"/>
      <c r="N47" s="120"/>
    </row>
    <row r="48" spans="1:14" x14ac:dyDescent="0.2">
      <c r="A48" s="226" t="s">
        <v>318</v>
      </c>
      <c r="B48" s="227"/>
      <c r="C48" s="227"/>
      <c r="D48" s="227"/>
      <c r="E48" s="227"/>
      <c r="F48" s="227"/>
      <c r="G48" s="227"/>
      <c r="H48" s="228"/>
      <c r="I48" s="1">
        <v>152</v>
      </c>
      <c r="J48" s="134">
        <f>J44-J47</f>
        <v>61014034</v>
      </c>
      <c r="K48" s="134">
        <f>K44-K47</f>
        <v>79406411</v>
      </c>
      <c r="L48" s="134">
        <f>L44-L47</f>
        <v>20176092</v>
      </c>
      <c r="M48" s="134">
        <f>M44-M47</f>
        <v>69523824</v>
      </c>
      <c r="N48" s="120"/>
    </row>
    <row r="49" spans="1:14" x14ac:dyDescent="0.2">
      <c r="A49" s="246" t="s">
        <v>319</v>
      </c>
      <c r="B49" s="247"/>
      <c r="C49" s="247"/>
      <c r="D49" s="247"/>
      <c r="E49" s="247"/>
      <c r="F49" s="247"/>
      <c r="G49" s="247"/>
      <c r="H49" s="248"/>
      <c r="I49" s="1">
        <v>153</v>
      </c>
      <c r="J49" s="52">
        <f>IF(J48&gt;0,J48,0)</f>
        <v>61014034</v>
      </c>
      <c r="K49" s="52">
        <f>IF(K48&gt;0,K48,0)</f>
        <v>79406411</v>
      </c>
      <c r="L49" s="52">
        <f>IF(L48&gt;0,L48,0)</f>
        <v>20176092</v>
      </c>
      <c r="M49" s="52">
        <f>IF(M48&gt;0,M48,0)</f>
        <v>69523824</v>
      </c>
      <c r="N49" s="120"/>
    </row>
    <row r="50" spans="1:14" x14ac:dyDescent="0.2">
      <c r="A50" s="268" t="s">
        <v>320</v>
      </c>
      <c r="B50" s="269"/>
      <c r="C50" s="269"/>
      <c r="D50" s="269"/>
      <c r="E50" s="269"/>
      <c r="F50" s="269"/>
      <c r="G50" s="269"/>
      <c r="H50" s="270"/>
      <c r="I50" s="2">
        <v>154</v>
      </c>
      <c r="J50" s="134">
        <f>IF(J48&lt;0,-J48,0)</f>
        <v>0</v>
      </c>
      <c r="K50" s="134">
        <f>IF(K48&lt;0,-K48,0)</f>
        <v>0</v>
      </c>
      <c r="L50" s="134">
        <f>IF(L48&lt;0,-L48,0)</f>
        <v>0</v>
      </c>
      <c r="M50" s="134">
        <f>IF(M48&lt;0,-M48,0)</f>
        <v>0</v>
      </c>
      <c r="N50" s="120"/>
    </row>
    <row r="51" spans="1:14" ht="12.75" customHeight="1" x14ac:dyDescent="0.2">
      <c r="A51" s="243" t="s">
        <v>321</v>
      </c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120"/>
    </row>
    <row r="52" spans="1:14" ht="12.75" customHeight="1" x14ac:dyDescent="0.2">
      <c r="A52" s="223" t="s">
        <v>322</v>
      </c>
      <c r="B52" s="224"/>
      <c r="C52" s="224"/>
      <c r="D52" s="224"/>
      <c r="E52" s="224"/>
      <c r="F52" s="224"/>
      <c r="G52" s="224"/>
      <c r="H52" s="224"/>
      <c r="I52" s="152"/>
      <c r="J52" s="152"/>
      <c r="K52" s="152"/>
      <c r="L52" s="152"/>
      <c r="M52" s="154"/>
      <c r="N52" s="120"/>
    </row>
    <row r="53" spans="1:14" x14ac:dyDescent="0.2">
      <c r="A53" s="271" t="s">
        <v>323</v>
      </c>
      <c r="B53" s="272"/>
      <c r="C53" s="272"/>
      <c r="D53" s="272"/>
      <c r="E53" s="272"/>
      <c r="F53" s="272"/>
      <c r="G53" s="272"/>
      <c r="H53" s="273"/>
      <c r="I53" s="1">
        <v>155</v>
      </c>
      <c r="J53" s="7"/>
      <c r="K53" s="7"/>
      <c r="L53" s="7"/>
      <c r="M53" s="7"/>
      <c r="N53" s="120"/>
    </row>
    <row r="54" spans="1:14" x14ac:dyDescent="0.2">
      <c r="A54" s="271" t="s">
        <v>324</v>
      </c>
      <c r="B54" s="272"/>
      <c r="C54" s="272"/>
      <c r="D54" s="272"/>
      <c r="E54" s="272"/>
      <c r="F54" s="272"/>
      <c r="G54" s="272"/>
      <c r="H54" s="273"/>
      <c r="I54" s="1">
        <v>156</v>
      </c>
      <c r="J54" s="8"/>
      <c r="K54" s="8"/>
      <c r="L54" s="8"/>
      <c r="M54" s="8"/>
      <c r="N54" s="120"/>
    </row>
    <row r="55" spans="1:14" ht="12.75" customHeight="1" x14ac:dyDescent="0.2">
      <c r="A55" s="243" t="s">
        <v>325</v>
      </c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120"/>
    </row>
    <row r="56" spans="1:14" x14ac:dyDescent="0.2">
      <c r="A56" s="223" t="s">
        <v>326</v>
      </c>
      <c r="B56" s="224"/>
      <c r="C56" s="224"/>
      <c r="D56" s="224"/>
      <c r="E56" s="224"/>
      <c r="F56" s="224"/>
      <c r="G56" s="224"/>
      <c r="H56" s="225"/>
      <c r="I56" s="155">
        <v>157</v>
      </c>
      <c r="J56" s="134">
        <f>J48</f>
        <v>61014034</v>
      </c>
      <c r="K56" s="134">
        <f>K48</f>
        <v>79406411</v>
      </c>
      <c r="L56" s="134">
        <f>L48</f>
        <v>20176092</v>
      </c>
      <c r="M56" s="134">
        <f>M48</f>
        <v>69523824</v>
      </c>
      <c r="N56" s="120"/>
    </row>
    <row r="57" spans="1:14" x14ac:dyDescent="0.2">
      <c r="A57" s="226" t="s">
        <v>327</v>
      </c>
      <c r="B57" s="227"/>
      <c r="C57" s="227"/>
      <c r="D57" s="227"/>
      <c r="E57" s="227"/>
      <c r="F57" s="227"/>
      <c r="G57" s="227"/>
      <c r="H57" s="228"/>
      <c r="I57" s="1">
        <v>158</v>
      </c>
      <c r="J57" s="52">
        <f>SUM(J58:J64)</f>
        <v>0</v>
      </c>
      <c r="K57" s="52">
        <f>SUM(K58:K64)</f>
        <v>0</v>
      </c>
      <c r="L57" s="52">
        <f>SUM(L58:L64)</f>
        <v>0</v>
      </c>
      <c r="M57" s="52">
        <f>SUM(M58:M64)</f>
        <v>0</v>
      </c>
      <c r="N57" s="120"/>
    </row>
    <row r="58" spans="1:14" x14ac:dyDescent="0.2">
      <c r="A58" s="226" t="s">
        <v>328</v>
      </c>
      <c r="B58" s="227"/>
      <c r="C58" s="227"/>
      <c r="D58" s="227"/>
      <c r="E58" s="227"/>
      <c r="F58" s="227"/>
      <c r="G58" s="227"/>
      <c r="H58" s="228"/>
      <c r="I58" s="1">
        <v>159</v>
      </c>
      <c r="J58" s="7"/>
      <c r="K58" s="7"/>
      <c r="L58" s="7"/>
      <c r="M58" s="7"/>
      <c r="N58" s="120"/>
    </row>
    <row r="59" spans="1:14" x14ac:dyDescent="0.2">
      <c r="A59" s="226" t="s">
        <v>329</v>
      </c>
      <c r="B59" s="227"/>
      <c r="C59" s="227"/>
      <c r="D59" s="227"/>
      <c r="E59" s="227"/>
      <c r="F59" s="227"/>
      <c r="G59" s="227"/>
      <c r="H59" s="228"/>
      <c r="I59" s="1">
        <v>160</v>
      </c>
      <c r="J59" s="7"/>
      <c r="K59" s="7"/>
      <c r="L59" s="7"/>
      <c r="M59" s="7"/>
      <c r="N59" s="120"/>
    </row>
    <row r="60" spans="1:14" x14ac:dyDescent="0.2">
      <c r="A60" s="226" t="s">
        <v>330</v>
      </c>
      <c r="B60" s="227"/>
      <c r="C60" s="227"/>
      <c r="D60" s="227"/>
      <c r="E60" s="227"/>
      <c r="F60" s="227"/>
      <c r="G60" s="227"/>
      <c r="H60" s="228"/>
      <c r="I60" s="1">
        <v>161</v>
      </c>
      <c r="J60" s="7"/>
      <c r="K60" s="7"/>
      <c r="L60" s="7"/>
      <c r="M60" s="7"/>
      <c r="N60" s="120"/>
    </row>
    <row r="61" spans="1:14" x14ac:dyDescent="0.2">
      <c r="A61" s="226" t="s">
        <v>331</v>
      </c>
      <c r="B61" s="227"/>
      <c r="C61" s="227"/>
      <c r="D61" s="227"/>
      <c r="E61" s="227"/>
      <c r="F61" s="227"/>
      <c r="G61" s="227"/>
      <c r="H61" s="228"/>
      <c r="I61" s="1">
        <v>162</v>
      </c>
      <c r="J61" s="7"/>
      <c r="K61" s="7"/>
      <c r="L61" s="7"/>
      <c r="M61" s="7"/>
      <c r="N61" s="120"/>
    </row>
    <row r="62" spans="1:14" x14ac:dyDescent="0.2">
      <c r="A62" s="226" t="s">
        <v>332</v>
      </c>
      <c r="B62" s="227"/>
      <c r="C62" s="227"/>
      <c r="D62" s="227"/>
      <c r="E62" s="227"/>
      <c r="F62" s="227"/>
      <c r="G62" s="227"/>
      <c r="H62" s="228"/>
      <c r="I62" s="1">
        <v>163</v>
      </c>
      <c r="J62" s="7"/>
      <c r="K62" s="7"/>
      <c r="L62" s="7"/>
      <c r="M62" s="7"/>
      <c r="N62" s="120"/>
    </row>
    <row r="63" spans="1:14" x14ac:dyDescent="0.2">
      <c r="A63" s="226" t="s">
        <v>333</v>
      </c>
      <c r="B63" s="227"/>
      <c r="C63" s="227"/>
      <c r="D63" s="227"/>
      <c r="E63" s="227"/>
      <c r="F63" s="227"/>
      <c r="G63" s="227"/>
      <c r="H63" s="228"/>
      <c r="I63" s="1">
        <v>164</v>
      </c>
      <c r="J63" s="7"/>
      <c r="K63" s="7"/>
      <c r="L63" s="7"/>
      <c r="M63" s="7"/>
      <c r="N63" s="120"/>
    </row>
    <row r="64" spans="1:14" x14ac:dyDescent="0.2">
      <c r="A64" s="226" t="s">
        <v>334</v>
      </c>
      <c r="B64" s="227"/>
      <c r="C64" s="227"/>
      <c r="D64" s="227"/>
      <c r="E64" s="227"/>
      <c r="F64" s="227"/>
      <c r="G64" s="227"/>
      <c r="H64" s="228"/>
      <c r="I64" s="1">
        <v>165</v>
      </c>
      <c r="J64" s="7"/>
      <c r="K64" s="7"/>
      <c r="L64" s="7"/>
      <c r="M64" s="7"/>
      <c r="N64" s="120"/>
    </row>
    <row r="65" spans="1:14" x14ac:dyDescent="0.2">
      <c r="A65" s="226" t="s">
        <v>335</v>
      </c>
      <c r="B65" s="227"/>
      <c r="C65" s="227"/>
      <c r="D65" s="227"/>
      <c r="E65" s="227"/>
      <c r="F65" s="227"/>
      <c r="G65" s="227"/>
      <c r="H65" s="228"/>
      <c r="I65" s="1">
        <v>166</v>
      </c>
      <c r="J65" s="7"/>
      <c r="K65" s="7"/>
      <c r="L65" s="7"/>
      <c r="M65" s="7"/>
      <c r="N65" s="120"/>
    </row>
    <row r="66" spans="1:14" x14ac:dyDescent="0.2">
      <c r="A66" s="226" t="s">
        <v>336</v>
      </c>
      <c r="B66" s="227"/>
      <c r="C66" s="227"/>
      <c r="D66" s="227"/>
      <c r="E66" s="227"/>
      <c r="F66" s="227"/>
      <c r="G66" s="227"/>
      <c r="H66" s="228"/>
      <c r="I66" s="1">
        <v>167</v>
      </c>
      <c r="J66" s="52">
        <f>J57-J65</f>
        <v>0</v>
      </c>
      <c r="K66" s="52">
        <f>K57-K65</f>
        <v>0</v>
      </c>
      <c r="L66" s="52">
        <f>L57-L65</f>
        <v>0</v>
      </c>
      <c r="M66" s="52">
        <f>M57-M65</f>
        <v>0</v>
      </c>
      <c r="N66" s="120"/>
    </row>
    <row r="67" spans="1:14" x14ac:dyDescent="0.2">
      <c r="A67" s="226" t="s">
        <v>337</v>
      </c>
      <c r="B67" s="227"/>
      <c r="C67" s="227"/>
      <c r="D67" s="227"/>
      <c r="E67" s="227"/>
      <c r="F67" s="227"/>
      <c r="G67" s="227"/>
      <c r="H67" s="228"/>
      <c r="I67" s="1">
        <v>168</v>
      </c>
      <c r="J67" s="134">
        <f>J56+J66</f>
        <v>61014034</v>
      </c>
      <c r="K67" s="134">
        <f>K56+K66</f>
        <v>79406411</v>
      </c>
      <c r="L67" s="134">
        <f>L56+L66</f>
        <v>20176092</v>
      </c>
      <c r="M67" s="134">
        <f>M56+M66</f>
        <v>69523824</v>
      </c>
      <c r="N67" s="120"/>
    </row>
    <row r="68" spans="1:14" ht="12.75" customHeight="1" x14ac:dyDescent="0.2">
      <c r="A68" s="277" t="s">
        <v>338</v>
      </c>
      <c r="B68" s="278"/>
      <c r="C68" s="278"/>
      <c r="D68" s="278"/>
      <c r="E68" s="278"/>
      <c r="F68" s="278"/>
      <c r="G68" s="278"/>
      <c r="H68" s="278"/>
      <c r="I68" s="278"/>
      <c r="J68" s="278"/>
      <c r="K68" s="278"/>
      <c r="L68" s="278"/>
      <c r="M68" s="278"/>
      <c r="N68" s="120"/>
    </row>
    <row r="69" spans="1:14" ht="12.75" customHeight="1" x14ac:dyDescent="0.2">
      <c r="A69" s="279" t="s">
        <v>339</v>
      </c>
      <c r="B69" s="280"/>
      <c r="C69" s="280"/>
      <c r="D69" s="280"/>
      <c r="E69" s="280"/>
      <c r="F69" s="280"/>
      <c r="G69" s="280"/>
      <c r="H69" s="280"/>
      <c r="I69" s="280"/>
      <c r="J69" s="280"/>
      <c r="K69" s="280"/>
      <c r="L69" s="280"/>
      <c r="M69" s="280"/>
      <c r="N69" s="120"/>
    </row>
    <row r="70" spans="1:14" x14ac:dyDescent="0.2">
      <c r="A70" s="271" t="s">
        <v>323</v>
      </c>
      <c r="B70" s="272"/>
      <c r="C70" s="272"/>
      <c r="D70" s="272"/>
      <c r="E70" s="272"/>
      <c r="F70" s="272"/>
      <c r="G70" s="272"/>
      <c r="H70" s="273"/>
      <c r="I70" s="1">
        <v>169</v>
      </c>
      <c r="J70" s="7"/>
      <c r="K70" s="7"/>
      <c r="L70" s="7"/>
      <c r="M70" s="7"/>
      <c r="N70" s="120"/>
    </row>
    <row r="71" spans="1:14" x14ac:dyDescent="0.2">
      <c r="A71" s="274" t="s">
        <v>324</v>
      </c>
      <c r="B71" s="275"/>
      <c r="C71" s="275"/>
      <c r="D71" s="275"/>
      <c r="E71" s="275"/>
      <c r="F71" s="275"/>
      <c r="G71" s="275"/>
      <c r="H71" s="276"/>
      <c r="I71" s="4">
        <v>170</v>
      </c>
      <c r="J71" s="8"/>
      <c r="K71" s="8"/>
      <c r="L71" s="8"/>
      <c r="M71" s="8"/>
      <c r="N71" s="120"/>
    </row>
  </sheetData>
  <mergeCells count="73">
    <mergeCell ref="A71:H71"/>
    <mergeCell ref="A65:H65"/>
    <mergeCell ref="A66:H66"/>
    <mergeCell ref="A67:H67"/>
    <mergeCell ref="A68:M68"/>
    <mergeCell ref="A69:M69"/>
    <mergeCell ref="A70:H70"/>
    <mergeCell ref="A60:H60"/>
    <mergeCell ref="A61:H61"/>
    <mergeCell ref="A62:H62"/>
    <mergeCell ref="A63:H63"/>
    <mergeCell ref="A64:H64"/>
    <mergeCell ref="A55:M55"/>
    <mergeCell ref="A56:H56"/>
    <mergeCell ref="A57:H57"/>
    <mergeCell ref="A58:H58"/>
    <mergeCell ref="A59:H59"/>
    <mergeCell ref="A50:H50"/>
    <mergeCell ref="A51:M51"/>
    <mergeCell ref="A52:H52"/>
    <mergeCell ref="A53:H53"/>
    <mergeCell ref="A54:H54"/>
    <mergeCell ref="A45:H45"/>
    <mergeCell ref="A46:H46"/>
    <mergeCell ref="A47:H47"/>
    <mergeCell ref="A48:H48"/>
    <mergeCell ref="A49:H49"/>
    <mergeCell ref="A40:H40"/>
    <mergeCell ref="A41:H41"/>
    <mergeCell ref="A42:H42"/>
    <mergeCell ref="A43:H43"/>
    <mergeCell ref="A44:H44"/>
    <mergeCell ref="A35:H35"/>
    <mergeCell ref="A36:H36"/>
    <mergeCell ref="A37:H37"/>
    <mergeCell ref="A38:H38"/>
    <mergeCell ref="A39:H39"/>
    <mergeCell ref="A30:H30"/>
    <mergeCell ref="A31:H31"/>
    <mergeCell ref="A32:H32"/>
    <mergeCell ref="A33:H33"/>
    <mergeCell ref="A34:H34"/>
    <mergeCell ref="A25:H25"/>
    <mergeCell ref="A26:H26"/>
    <mergeCell ref="A27:H27"/>
    <mergeCell ref="A28:H28"/>
    <mergeCell ref="A29:H29"/>
    <mergeCell ref="A20:H20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10:H10"/>
    <mergeCell ref="A11:H11"/>
    <mergeCell ref="A12:H12"/>
    <mergeCell ref="A13:H13"/>
    <mergeCell ref="A14:H14"/>
    <mergeCell ref="A5:H5"/>
    <mergeCell ref="A6:H6"/>
    <mergeCell ref="A7:H7"/>
    <mergeCell ref="A8:H8"/>
    <mergeCell ref="A9:H9"/>
    <mergeCell ref="A1:M1"/>
    <mergeCell ref="A2:M2"/>
    <mergeCell ref="A3:M3"/>
    <mergeCell ref="A4:H4"/>
    <mergeCell ref="J4:K4"/>
    <mergeCell ref="L4:M4"/>
  </mergeCells>
  <dataValidations count="1">
    <dataValidation allowBlank="1" sqref="A1:XFD1048576"/>
  </dataValidations>
  <pageMargins left="0.7" right="0.7" top="0.75" bottom="0.75" header="0.3" footer="0.3"/>
  <pageSetup paperSize="256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5"/>
  <sheetViews>
    <sheetView view="pageBreakPreview" topLeftCell="A31" zoomScaleNormal="100" zoomScaleSheetLayoutView="100" workbookViewId="0">
      <selection activeCell="R50" sqref="R50"/>
    </sheetView>
  </sheetViews>
  <sheetFormatPr defaultRowHeight="12.75" x14ac:dyDescent="0.2"/>
  <cols>
    <col min="1" max="9" width="9.140625" style="51"/>
    <col min="10" max="10" width="9.85546875" style="51" bestFit="1" customWidth="1"/>
    <col min="11" max="11" width="11.28515625" style="51" bestFit="1" customWidth="1"/>
    <col min="12" max="12" width="0" style="51" hidden="1" customWidth="1"/>
    <col min="13" max="13" width="11.7109375" style="51" hidden="1" customWidth="1"/>
    <col min="14" max="16384" width="9.140625" style="51"/>
  </cols>
  <sheetData>
    <row r="1" spans="1:12" ht="12.75" customHeight="1" x14ac:dyDescent="0.2">
      <c r="A1" s="281" t="s">
        <v>136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ht="12.75" customHeight="1" x14ac:dyDescent="0.2">
      <c r="A2" s="282" t="s">
        <v>346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</row>
    <row r="3" spans="1:12" ht="12.75" customHeight="1" x14ac:dyDescent="0.2">
      <c r="A3" s="234" t="s">
        <v>270</v>
      </c>
      <c r="B3" s="235"/>
      <c r="C3" s="235"/>
      <c r="D3" s="235"/>
      <c r="E3" s="235"/>
      <c r="F3" s="235"/>
      <c r="G3" s="235"/>
      <c r="H3" s="235"/>
      <c r="I3" s="235"/>
      <c r="J3" s="235"/>
      <c r="K3" s="236"/>
    </row>
    <row r="4" spans="1:12" ht="23.25" x14ac:dyDescent="0.2">
      <c r="A4" s="283" t="s">
        <v>52</v>
      </c>
      <c r="B4" s="283"/>
      <c r="C4" s="283"/>
      <c r="D4" s="283"/>
      <c r="E4" s="283"/>
      <c r="F4" s="283"/>
      <c r="G4" s="283"/>
      <c r="H4" s="283"/>
      <c r="I4" s="61" t="s">
        <v>217</v>
      </c>
      <c r="J4" s="62" t="s">
        <v>253</v>
      </c>
      <c r="K4" s="62" t="s">
        <v>254</v>
      </c>
    </row>
    <row r="5" spans="1:12" x14ac:dyDescent="0.2">
      <c r="A5" s="284">
        <v>1</v>
      </c>
      <c r="B5" s="284"/>
      <c r="C5" s="284"/>
      <c r="D5" s="284"/>
      <c r="E5" s="284"/>
      <c r="F5" s="284"/>
      <c r="G5" s="284"/>
      <c r="H5" s="284"/>
      <c r="I5" s="63">
        <v>2</v>
      </c>
      <c r="J5" s="64" t="s">
        <v>221</v>
      </c>
      <c r="K5" s="64" t="s">
        <v>222</v>
      </c>
    </row>
    <row r="6" spans="1:12" x14ac:dyDescent="0.2">
      <c r="A6" s="243" t="s">
        <v>128</v>
      </c>
      <c r="B6" s="254"/>
      <c r="C6" s="254"/>
      <c r="D6" s="254"/>
      <c r="E6" s="254"/>
      <c r="F6" s="254"/>
      <c r="G6" s="254"/>
      <c r="H6" s="254"/>
      <c r="I6" s="285"/>
      <c r="J6" s="285"/>
      <c r="K6" s="286"/>
    </row>
    <row r="7" spans="1:12" x14ac:dyDescent="0.2">
      <c r="A7" s="237" t="s">
        <v>35</v>
      </c>
      <c r="B7" s="238"/>
      <c r="C7" s="238"/>
      <c r="D7" s="238"/>
      <c r="E7" s="238"/>
      <c r="F7" s="238"/>
      <c r="G7" s="238"/>
      <c r="H7" s="238"/>
      <c r="I7" s="1">
        <v>1</v>
      </c>
      <c r="J7" s="7">
        <v>61014034</v>
      </c>
      <c r="K7" s="6">
        <v>20176092</v>
      </c>
      <c r="L7" s="120"/>
    </row>
    <row r="8" spans="1:12" x14ac:dyDescent="0.2">
      <c r="A8" s="237" t="s">
        <v>36</v>
      </c>
      <c r="B8" s="238"/>
      <c r="C8" s="238"/>
      <c r="D8" s="238"/>
      <c r="E8" s="238"/>
      <c r="F8" s="238"/>
      <c r="G8" s="238"/>
      <c r="H8" s="238"/>
      <c r="I8" s="1">
        <v>2</v>
      </c>
      <c r="J8" s="7">
        <v>73611729</v>
      </c>
      <c r="K8" s="7">
        <v>72808565</v>
      </c>
      <c r="L8" s="120"/>
    </row>
    <row r="9" spans="1:12" x14ac:dyDescent="0.2">
      <c r="A9" s="237" t="s">
        <v>37</v>
      </c>
      <c r="B9" s="238"/>
      <c r="C9" s="238"/>
      <c r="D9" s="238"/>
      <c r="E9" s="238"/>
      <c r="F9" s="238"/>
      <c r="G9" s="238"/>
      <c r="H9" s="238"/>
      <c r="I9" s="1">
        <v>3</v>
      </c>
      <c r="J9" s="7">
        <v>10660001</v>
      </c>
      <c r="K9" s="7">
        <f>16874731-375835-19</f>
        <v>16498877</v>
      </c>
      <c r="L9" s="120"/>
    </row>
    <row r="10" spans="1:12" x14ac:dyDescent="0.2">
      <c r="A10" s="237" t="s">
        <v>38</v>
      </c>
      <c r="B10" s="238"/>
      <c r="C10" s="238"/>
      <c r="D10" s="238"/>
      <c r="E10" s="238"/>
      <c r="F10" s="238"/>
      <c r="G10" s="238"/>
      <c r="H10" s="238"/>
      <c r="I10" s="1">
        <v>4</v>
      </c>
      <c r="J10" s="7"/>
      <c r="K10" s="7"/>
      <c r="L10" s="120"/>
    </row>
    <row r="11" spans="1:12" x14ac:dyDescent="0.2">
      <c r="A11" s="237" t="s">
        <v>39</v>
      </c>
      <c r="B11" s="238"/>
      <c r="C11" s="238"/>
      <c r="D11" s="238"/>
      <c r="E11" s="238"/>
      <c r="F11" s="238"/>
      <c r="G11" s="238"/>
      <c r="H11" s="238"/>
      <c r="I11" s="1">
        <v>5</v>
      </c>
      <c r="J11" s="7"/>
      <c r="K11" s="7"/>
      <c r="L11" s="120"/>
    </row>
    <row r="12" spans="1:12" x14ac:dyDescent="0.2">
      <c r="A12" s="237" t="s">
        <v>44</v>
      </c>
      <c r="B12" s="238"/>
      <c r="C12" s="238"/>
      <c r="D12" s="238"/>
      <c r="E12" s="238"/>
      <c r="F12" s="238"/>
      <c r="G12" s="238"/>
      <c r="H12" s="238"/>
      <c r="I12" s="1">
        <v>6</v>
      </c>
      <c r="J12" s="7"/>
      <c r="K12" s="7"/>
      <c r="L12" s="120"/>
    </row>
    <row r="13" spans="1:12" x14ac:dyDescent="0.2">
      <c r="A13" s="226" t="s">
        <v>129</v>
      </c>
      <c r="B13" s="227"/>
      <c r="C13" s="227"/>
      <c r="D13" s="227"/>
      <c r="E13" s="227"/>
      <c r="F13" s="227"/>
      <c r="G13" s="227"/>
      <c r="H13" s="227"/>
      <c r="I13" s="1">
        <v>7</v>
      </c>
      <c r="J13" s="138">
        <f>SUM(J7:J12)</f>
        <v>145285764</v>
      </c>
      <c r="K13" s="134">
        <f>SUM(K7:K12)</f>
        <v>109483534</v>
      </c>
      <c r="L13" s="120"/>
    </row>
    <row r="14" spans="1:12" x14ac:dyDescent="0.2">
      <c r="A14" s="237" t="s">
        <v>45</v>
      </c>
      <c r="B14" s="238"/>
      <c r="C14" s="238"/>
      <c r="D14" s="238"/>
      <c r="E14" s="238"/>
      <c r="F14" s="238"/>
      <c r="G14" s="238"/>
      <c r="H14" s="238"/>
      <c r="I14" s="1">
        <v>8</v>
      </c>
      <c r="J14" s="7"/>
      <c r="K14" s="7"/>
      <c r="L14" s="120"/>
    </row>
    <row r="15" spans="1:12" x14ac:dyDescent="0.2">
      <c r="A15" s="237" t="s">
        <v>46</v>
      </c>
      <c r="B15" s="238"/>
      <c r="C15" s="238"/>
      <c r="D15" s="238"/>
      <c r="E15" s="238"/>
      <c r="F15" s="238"/>
      <c r="G15" s="238"/>
      <c r="H15" s="238"/>
      <c r="I15" s="1">
        <v>9</v>
      </c>
      <c r="J15" s="7">
        <v>5186461</v>
      </c>
      <c r="K15" s="7">
        <v>2637465</v>
      </c>
      <c r="L15" s="120"/>
    </row>
    <row r="16" spans="1:12" x14ac:dyDescent="0.2">
      <c r="A16" s="237" t="s">
        <v>47</v>
      </c>
      <c r="B16" s="238"/>
      <c r="C16" s="238"/>
      <c r="D16" s="238"/>
      <c r="E16" s="238"/>
      <c r="F16" s="238"/>
      <c r="G16" s="238"/>
      <c r="H16" s="238"/>
      <c r="I16" s="1">
        <v>10</v>
      </c>
      <c r="J16" s="7">
        <v>150833</v>
      </c>
      <c r="K16" s="7">
        <v>428152</v>
      </c>
      <c r="L16" s="120"/>
    </row>
    <row r="17" spans="1:12" x14ac:dyDescent="0.2">
      <c r="A17" s="237" t="s">
        <v>48</v>
      </c>
      <c r="B17" s="238"/>
      <c r="C17" s="238"/>
      <c r="D17" s="238"/>
      <c r="E17" s="238"/>
      <c r="F17" s="238"/>
      <c r="G17" s="238"/>
      <c r="H17" s="238"/>
      <c r="I17" s="1">
        <v>11</v>
      </c>
      <c r="J17" s="7">
        <v>4991218</v>
      </c>
      <c r="K17" s="7">
        <f>1560610+1200652</f>
        <v>2761262</v>
      </c>
      <c r="L17" s="120"/>
    </row>
    <row r="18" spans="1:12" x14ac:dyDescent="0.2">
      <c r="A18" s="226" t="s">
        <v>130</v>
      </c>
      <c r="B18" s="227"/>
      <c r="C18" s="227"/>
      <c r="D18" s="227"/>
      <c r="E18" s="227"/>
      <c r="F18" s="227"/>
      <c r="G18" s="227"/>
      <c r="H18" s="227"/>
      <c r="I18" s="1">
        <v>12</v>
      </c>
      <c r="J18" s="138">
        <f>SUM(J14:J17)</f>
        <v>10328512</v>
      </c>
      <c r="K18" s="134">
        <f>SUM(K14:K17)</f>
        <v>5826879</v>
      </c>
      <c r="L18" s="120"/>
    </row>
    <row r="19" spans="1:12" x14ac:dyDescent="0.2">
      <c r="A19" s="226" t="s">
        <v>31</v>
      </c>
      <c r="B19" s="227"/>
      <c r="C19" s="227"/>
      <c r="D19" s="227"/>
      <c r="E19" s="227"/>
      <c r="F19" s="227"/>
      <c r="G19" s="227"/>
      <c r="H19" s="227"/>
      <c r="I19" s="1">
        <v>13</v>
      </c>
      <c r="J19" s="138">
        <f>IF(J13&gt;J18,J13-J18,0)</f>
        <v>134957252</v>
      </c>
      <c r="K19" s="134">
        <f>IF(K13&gt;K18,K13-K18,0)</f>
        <v>103656655</v>
      </c>
      <c r="L19" s="120"/>
    </row>
    <row r="20" spans="1:12" x14ac:dyDescent="0.2">
      <c r="A20" s="226" t="s">
        <v>32</v>
      </c>
      <c r="B20" s="227"/>
      <c r="C20" s="227"/>
      <c r="D20" s="227"/>
      <c r="E20" s="227"/>
      <c r="F20" s="227"/>
      <c r="G20" s="227"/>
      <c r="H20" s="227"/>
      <c r="I20" s="1">
        <v>14</v>
      </c>
      <c r="J20" s="138">
        <f>IF(J18&gt;J13,J18-J13,0)</f>
        <v>0</v>
      </c>
      <c r="K20" s="140">
        <f>IF(K18&gt;K13,K18-K13,0)</f>
        <v>0</v>
      </c>
      <c r="L20" s="120"/>
    </row>
    <row r="21" spans="1:12" x14ac:dyDescent="0.2">
      <c r="A21" s="243" t="s">
        <v>131</v>
      </c>
      <c r="B21" s="254"/>
      <c r="C21" s="254"/>
      <c r="D21" s="254"/>
      <c r="E21" s="254"/>
      <c r="F21" s="254"/>
      <c r="G21" s="254"/>
      <c r="H21" s="254"/>
      <c r="I21" s="285"/>
      <c r="J21" s="285"/>
      <c r="K21" s="286"/>
      <c r="L21" s="120"/>
    </row>
    <row r="22" spans="1:12" x14ac:dyDescent="0.2">
      <c r="A22" s="237" t="s">
        <v>150</v>
      </c>
      <c r="B22" s="238"/>
      <c r="C22" s="238"/>
      <c r="D22" s="238"/>
      <c r="E22" s="238"/>
      <c r="F22" s="238"/>
      <c r="G22" s="238"/>
      <c r="H22" s="238"/>
      <c r="I22" s="1">
        <v>15</v>
      </c>
      <c r="J22" s="7">
        <v>67945</v>
      </c>
      <c r="K22" s="6">
        <v>91409</v>
      </c>
      <c r="L22" s="120"/>
    </row>
    <row r="23" spans="1:12" x14ac:dyDescent="0.2">
      <c r="A23" s="237" t="s">
        <v>151</v>
      </c>
      <c r="B23" s="238"/>
      <c r="C23" s="238"/>
      <c r="D23" s="238"/>
      <c r="E23" s="238"/>
      <c r="F23" s="238"/>
      <c r="G23" s="238"/>
      <c r="H23" s="238"/>
      <c r="I23" s="1">
        <v>16</v>
      </c>
      <c r="J23" s="7"/>
      <c r="K23" s="7"/>
      <c r="L23" s="120"/>
    </row>
    <row r="24" spans="1:12" x14ac:dyDescent="0.2">
      <c r="A24" s="237" t="s">
        <v>152</v>
      </c>
      <c r="B24" s="238"/>
      <c r="C24" s="238"/>
      <c r="D24" s="238"/>
      <c r="E24" s="238"/>
      <c r="F24" s="238"/>
      <c r="G24" s="238"/>
      <c r="H24" s="238"/>
      <c r="I24" s="1">
        <v>17</v>
      </c>
      <c r="J24" s="7">
        <v>348683</v>
      </c>
      <c r="K24" s="7">
        <v>549414</v>
      </c>
      <c r="L24" s="120"/>
    </row>
    <row r="25" spans="1:12" x14ac:dyDescent="0.2">
      <c r="A25" s="237" t="s">
        <v>153</v>
      </c>
      <c r="B25" s="238"/>
      <c r="C25" s="238"/>
      <c r="D25" s="238"/>
      <c r="E25" s="238"/>
      <c r="F25" s="238"/>
      <c r="G25" s="238"/>
      <c r="H25" s="238"/>
      <c r="I25" s="1">
        <v>18</v>
      </c>
      <c r="J25" s="7"/>
      <c r="K25" s="7"/>
      <c r="L25" s="120"/>
    </row>
    <row r="26" spans="1:12" x14ac:dyDescent="0.2">
      <c r="A26" s="237" t="s">
        <v>154</v>
      </c>
      <c r="B26" s="238"/>
      <c r="C26" s="238"/>
      <c r="D26" s="238"/>
      <c r="E26" s="238"/>
      <c r="F26" s="238"/>
      <c r="G26" s="238"/>
      <c r="H26" s="238"/>
      <c r="I26" s="1">
        <v>19</v>
      </c>
      <c r="J26" s="7"/>
      <c r="K26" s="7"/>
      <c r="L26" s="120"/>
    </row>
    <row r="27" spans="1:12" x14ac:dyDescent="0.2">
      <c r="A27" s="226" t="s">
        <v>140</v>
      </c>
      <c r="B27" s="227"/>
      <c r="C27" s="227"/>
      <c r="D27" s="227"/>
      <c r="E27" s="227"/>
      <c r="F27" s="227"/>
      <c r="G27" s="227"/>
      <c r="H27" s="227"/>
      <c r="I27" s="1">
        <v>20</v>
      </c>
      <c r="J27" s="138">
        <f>SUM(J22:J26)</f>
        <v>416628</v>
      </c>
      <c r="K27" s="134">
        <f>SUM(K22:K26)</f>
        <v>640823</v>
      </c>
      <c r="L27" s="120"/>
    </row>
    <row r="28" spans="1:12" x14ac:dyDescent="0.2">
      <c r="A28" s="237" t="s">
        <v>96</v>
      </c>
      <c r="B28" s="238"/>
      <c r="C28" s="238"/>
      <c r="D28" s="238"/>
      <c r="E28" s="238"/>
      <c r="F28" s="238"/>
      <c r="G28" s="238"/>
      <c r="H28" s="238"/>
      <c r="I28" s="1">
        <v>21</v>
      </c>
      <c r="J28" s="7">
        <v>84937412</v>
      </c>
      <c r="K28" s="7">
        <v>118850097</v>
      </c>
      <c r="L28" s="120"/>
    </row>
    <row r="29" spans="1:12" x14ac:dyDescent="0.2">
      <c r="A29" s="237" t="s">
        <v>97</v>
      </c>
      <c r="B29" s="238"/>
      <c r="C29" s="238"/>
      <c r="D29" s="238"/>
      <c r="E29" s="238"/>
      <c r="F29" s="238"/>
      <c r="G29" s="238"/>
      <c r="H29" s="238"/>
      <c r="I29" s="1">
        <v>22</v>
      </c>
      <c r="J29" s="7"/>
      <c r="K29" s="7"/>
      <c r="L29" s="120"/>
    </row>
    <row r="30" spans="1:12" x14ac:dyDescent="0.2">
      <c r="A30" s="237" t="s">
        <v>15</v>
      </c>
      <c r="B30" s="238"/>
      <c r="C30" s="238"/>
      <c r="D30" s="238"/>
      <c r="E30" s="238"/>
      <c r="F30" s="238"/>
      <c r="G30" s="238"/>
      <c r="H30" s="238"/>
      <c r="I30" s="1">
        <v>23</v>
      </c>
      <c r="J30" s="7"/>
      <c r="K30" s="7"/>
      <c r="L30" s="120"/>
    </row>
    <row r="31" spans="1:12" x14ac:dyDescent="0.2">
      <c r="A31" s="226" t="s">
        <v>5</v>
      </c>
      <c r="B31" s="227"/>
      <c r="C31" s="227"/>
      <c r="D31" s="227"/>
      <c r="E31" s="227"/>
      <c r="F31" s="227"/>
      <c r="G31" s="227"/>
      <c r="H31" s="227"/>
      <c r="I31" s="1">
        <v>24</v>
      </c>
      <c r="J31" s="138">
        <f>SUM(J28:J30)</f>
        <v>84937412</v>
      </c>
      <c r="K31" s="134">
        <f>SUM(K28:K30)</f>
        <v>118850097</v>
      </c>
      <c r="L31" s="120"/>
    </row>
    <row r="32" spans="1:12" x14ac:dyDescent="0.2">
      <c r="A32" s="226" t="s">
        <v>33</v>
      </c>
      <c r="B32" s="227"/>
      <c r="C32" s="227"/>
      <c r="D32" s="227"/>
      <c r="E32" s="227"/>
      <c r="F32" s="227"/>
      <c r="G32" s="227"/>
      <c r="H32" s="227"/>
      <c r="I32" s="1">
        <v>25</v>
      </c>
      <c r="J32" s="138">
        <f>IF(J27&gt;J31,J27-J31,0)</f>
        <v>0</v>
      </c>
      <c r="K32" s="134">
        <f>IF(K27&gt;K31,K27-K31,0)</f>
        <v>0</v>
      </c>
      <c r="L32" s="120"/>
    </row>
    <row r="33" spans="1:12" x14ac:dyDescent="0.2">
      <c r="A33" s="226" t="s">
        <v>34</v>
      </c>
      <c r="B33" s="227"/>
      <c r="C33" s="227"/>
      <c r="D33" s="227"/>
      <c r="E33" s="227"/>
      <c r="F33" s="227"/>
      <c r="G33" s="227"/>
      <c r="H33" s="227"/>
      <c r="I33" s="1">
        <v>26</v>
      </c>
      <c r="J33" s="138">
        <f>IF(J31&gt;J27,J31-J27,0)</f>
        <v>84520784</v>
      </c>
      <c r="K33" s="140">
        <f>IF(K31&gt;K27,K31-K27,0)</f>
        <v>118209274</v>
      </c>
      <c r="L33" s="120"/>
    </row>
    <row r="34" spans="1:12" x14ac:dyDescent="0.2">
      <c r="A34" s="243" t="s">
        <v>132</v>
      </c>
      <c r="B34" s="254"/>
      <c r="C34" s="254"/>
      <c r="D34" s="254"/>
      <c r="E34" s="254"/>
      <c r="F34" s="254"/>
      <c r="G34" s="254"/>
      <c r="H34" s="254"/>
      <c r="I34" s="285"/>
      <c r="J34" s="285"/>
      <c r="K34" s="286"/>
      <c r="L34" s="120"/>
    </row>
    <row r="35" spans="1:12" x14ac:dyDescent="0.2">
      <c r="A35" s="237" t="s">
        <v>146</v>
      </c>
      <c r="B35" s="238"/>
      <c r="C35" s="238"/>
      <c r="D35" s="238"/>
      <c r="E35" s="238"/>
      <c r="F35" s="238"/>
      <c r="G35" s="238"/>
      <c r="H35" s="238"/>
      <c r="I35" s="1">
        <v>27</v>
      </c>
      <c r="J35" s="7"/>
      <c r="K35" s="6"/>
      <c r="L35" s="120"/>
    </row>
    <row r="36" spans="1:12" x14ac:dyDescent="0.2">
      <c r="A36" s="237" t="s">
        <v>24</v>
      </c>
      <c r="B36" s="238"/>
      <c r="C36" s="238"/>
      <c r="D36" s="238"/>
      <c r="E36" s="238"/>
      <c r="F36" s="238"/>
      <c r="G36" s="238"/>
      <c r="H36" s="238"/>
      <c r="I36" s="1">
        <v>28</v>
      </c>
      <c r="J36" s="7"/>
      <c r="K36" s="7">
        <v>69072406</v>
      </c>
      <c r="L36" s="120"/>
    </row>
    <row r="37" spans="1:12" x14ac:dyDescent="0.2">
      <c r="A37" s="237" t="s">
        <v>25</v>
      </c>
      <c r="B37" s="238"/>
      <c r="C37" s="238"/>
      <c r="D37" s="238"/>
      <c r="E37" s="238"/>
      <c r="F37" s="238"/>
      <c r="G37" s="238"/>
      <c r="H37" s="238"/>
      <c r="I37" s="1">
        <v>29</v>
      </c>
      <c r="J37" s="7">
        <v>5986159</v>
      </c>
      <c r="K37" s="7">
        <v>26000000</v>
      </c>
      <c r="L37" s="120"/>
    </row>
    <row r="38" spans="1:12" x14ac:dyDescent="0.2">
      <c r="A38" s="226" t="s">
        <v>54</v>
      </c>
      <c r="B38" s="227"/>
      <c r="C38" s="227"/>
      <c r="D38" s="227"/>
      <c r="E38" s="227"/>
      <c r="F38" s="227"/>
      <c r="G38" s="227"/>
      <c r="H38" s="227"/>
      <c r="I38" s="1">
        <v>30</v>
      </c>
      <c r="J38" s="138">
        <v>5986159</v>
      </c>
      <c r="K38" s="134">
        <f>SUM(K35:K37)</f>
        <v>95072406</v>
      </c>
      <c r="L38" s="120"/>
    </row>
    <row r="39" spans="1:12" x14ac:dyDescent="0.2">
      <c r="A39" s="237" t="s">
        <v>26</v>
      </c>
      <c r="B39" s="238"/>
      <c r="C39" s="238"/>
      <c r="D39" s="238"/>
      <c r="E39" s="238"/>
      <c r="F39" s="238"/>
      <c r="G39" s="238"/>
      <c r="H39" s="238"/>
      <c r="I39" s="1">
        <v>31</v>
      </c>
      <c r="J39" s="7">
        <v>12395472</v>
      </c>
      <c r="K39" s="7">
        <v>12017108</v>
      </c>
      <c r="L39" s="120"/>
    </row>
    <row r="40" spans="1:12" x14ac:dyDescent="0.2">
      <c r="A40" s="237" t="s">
        <v>27</v>
      </c>
      <c r="B40" s="238"/>
      <c r="C40" s="238"/>
      <c r="D40" s="238"/>
      <c r="E40" s="238"/>
      <c r="F40" s="238"/>
      <c r="G40" s="238"/>
      <c r="H40" s="238"/>
      <c r="I40" s="1">
        <v>32</v>
      </c>
      <c r="J40" s="7"/>
      <c r="K40" s="7"/>
      <c r="L40" s="120"/>
    </row>
    <row r="41" spans="1:12" x14ac:dyDescent="0.2">
      <c r="A41" s="237" t="s">
        <v>28</v>
      </c>
      <c r="B41" s="238"/>
      <c r="C41" s="238"/>
      <c r="D41" s="238"/>
      <c r="E41" s="238"/>
      <c r="F41" s="238"/>
      <c r="G41" s="238"/>
      <c r="H41" s="238"/>
      <c r="I41" s="1">
        <v>33</v>
      </c>
      <c r="J41" s="7"/>
      <c r="K41" s="7"/>
      <c r="L41" s="120"/>
    </row>
    <row r="42" spans="1:12" x14ac:dyDescent="0.2">
      <c r="A42" s="237" t="s">
        <v>29</v>
      </c>
      <c r="B42" s="238"/>
      <c r="C42" s="238"/>
      <c r="D42" s="238"/>
      <c r="E42" s="238"/>
      <c r="F42" s="238"/>
      <c r="G42" s="238"/>
      <c r="H42" s="238"/>
      <c r="I42" s="1">
        <v>34</v>
      </c>
      <c r="J42" s="7"/>
      <c r="K42" s="7"/>
      <c r="L42" s="120"/>
    </row>
    <row r="43" spans="1:12" x14ac:dyDescent="0.2">
      <c r="A43" s="237" t="s">
        <v>30</v>
      </c>
      <c r="B43" s="238"/>
      <c r="C43" s="238"/>
      <c r="D43" s="238"/>
      <c r="E43" s="238"/>
      <c r="F43" s="238"/>
      <c r="G43" s="238"/>
      <c r="H43" s="238"/>
      <c r="I43" s="1">
        <v>35</v>
      </c>
      <c r="J43" s="7"/>
      <c r="K43" s="7">
        <v>63500000</v>
      </c>
      <c r="L43" s="120"/>
    </row>
    <row r="44" spans="1:12" x14ac:dyDescent="0.2">
      <c r="A44" s="226" t="s">
        <v>55</v>
      </c>
      <c r="B44" s="227"/>
      <c r="C44" s="227"/>
      <c r="D44" s="227"/>
      <c r="E44" s="227"/>
      <c r="F44" s="227"/>
      <c r="G44" s="227"/>
      <c r="H44" s="227"/>
      <c r="I44" s="1">
        <v>36</v>
      </c>
      <c r="J44" s="138">
        <f>SUM(J39:J43)</f>
        <v>12395472</v>
      </c>
      <c r="K44" s="134">
        <f>SUM(K39:K43)</f>
        <v>75517108</v>
      </c>
      <c r="L44" s="120"/>
    </row>
    <row r="45" spans="1:12" x14ac:dyDescent="0.2">
      <c r="A45" s="226" t="s">
        <v>16</v>
      </c>
      <c r="B45" s="227"/>
      <c r="C45" s="227"/>
      <c r="D45" s="227"/>
      <c r="E45" s="227"/>
      <c r="F45" s="227"/>
      <c r="G45" s="227"/>
      <c r="H45" s="227"/>
      <c r="I45" s="1">
        <v>37</v>
      </c>
      <c r="J45" s="138">
        <f>IF(J38&gt;J44,J38-J44,0)</f>
        <v>0</v>
      </c>
      <c r="K45" s="134">
        <f>IF(K38&gt;K44,K38-K44,0)</f>
        <v>19555298</v>
      </c>
      <c r="L45" s="120"/>
    </row>
    <row r="46" spans="1:12" x14ac:dyDescent="0.2">
      <c r="A46" s="226" t="s">
        <v>17</v>
      </c>
      <c r="B46" s="227"/>
      <c r="C46" s="227"/>
      <c r="D46" s="227"/>
      <c r="E46" s="227"/>
      <c r="F46" s="227"/>
      <c r="G46" s="227"/>
      <c r="H46" s="227"/>
      <c r="I46" s="1">
        <v>38</v>
      </c>
      <c r="J46" s="138">
        <f>IF(J44&gt;J38,J44-J38,0)</f>
        <v>6409313</v>
      </c>
      <c r="K46" s="134">
        <f>IF(K44&gt;K38,K44-K38,0)</f>
        <v>0</v>
      </c>
      <c r="L46" s="120"/>
    </row>
    <row r="47" spans="1:12" x14ac:dyDescent="0.2">
      <c r="A47" s="237" t="s">
        <v>56</v>
      </c>
      <c r="B47" s="238"/>
      <c r="C47" s="238"/>
      <c r="D47" s="238"/>
      <c r="E47" s="238"/>
      <c r="F47" s="238"/>
      <c r="G47" s="238"/>
      <c r="H47" s="238"/>
      <c r="I47" s="1">
        <v>39</v>
      </c>
      <c r="J47" s="138">
        <f>IF(J19-J20+J32-J33+J45-J46&gt;0,J19-J20+J32-J33+J45-J46,0)</f>
        <v>44027155</v>
      </c>
      <c r="K47" s="134">
        <f>IF(K19-K20+K32-K33+K45-K46&gt;0,K19-K20+K32-K33+K45-K46,0)</f>
        <v>5002679</v>
      </c>
      <c r="L47" s="120"/>
    </row>
    <row r="48" spans="1:12" x14ac:dyDescent="0.2">
      <c r="A48" s="237" t="s">
        <v>57</v>
      </c>
      <c r="B48" s="238"/>
      <c r="C48" s="238"/>
      <c r="D48" s="238"/>
      <c r="E48" s="238"/>
      <c r="F48" s="238"/>
      <c r="G48" s="238"/>
      <c r="H48" s="238"/>
      <c r="I48" s="1">
        <v>40</v>
      </c>
      <c r="J48" s="138">
        <f>IF(J20-J19+J33-J32+J46-J45&gt;0,J20-J19+J33-J32+J46-J45,0)</f>
        <v>0</v>
      </c>
      <c r="K48" s="134">
        <f>IF(K20-K19+K33-K32+K46-K45&gt;0,K20-K19+K33-K32+K46-K45,0)</f>
        <v>0</v>
      </c>
      <c r="L48" s="120"/>
    </row>
    <row r="49" spans="1:14" x14ac:dyDescent="0.2">
      <c r="A49" s="237" t="s">
        <v>133</v>
      </c>
      <c r="B49" s="238"/>
      <c r="C49" s="238"/>
      <c r="D49" s="238"/>
      <c r="E49" s="238"/>
      <c r="F49" s="238"/>
      <c r="G49" s="238"/>
      <c r="H49" s="238"/>
      <c r="I49" s="1">
        <v>41</v>
      </c>
      <c r="J49" s="7">
        <v>62388338</v>
      </c>
      <c r="K49" s="7">
        <v>43762449</v>
      </c>
      <c r="L49" s="120"/>
    </row>
    <row r="50" spans="1:14" x14ac:dyDescent="0.2">
      <c r="A50" s="237" t="s">
        <v>147</v>
      </c>
      <c r="B50" s="238"/>
      <c r="C50" s="238"/>
      <c r="D50" s="238"/>
      <c r="E50" s="238"/>
      <c r="F50" s="238"/>
      <c r="G50" s="238"/>
      <c r="H50" s="238"/>
      <c r="I50" s="1">
        <v>42</v>
      </c>
      <c r="J50" s="7">
        <f>J47</f>
        <v>44027155</v>
      </c>
      <c r="K50" s="7">
        <f>K47</f>
        <v>5002679</v>
      </c>
      <c r="L50" s="120"/>
    </row>
    <row r="51" spans="1:14" x14ac:dyDescent="0.2">
      <c r="A51" s="237" t="s">
        <v>148</v>
      </c>
      <c r="B51" s="238"/>
      <c r="C51" s="238"/>
      <c r="D51" s="238"/>
      <c r="E51" s="238"/>
      <c r="F51" s="238"/>
      <c r="G51" s="238"/>
      <c r="H51" s="238"/>
      <c r="I51" s="1">
        <v>43</v>
      </c>
      <c r="J51" s="7">
        <f>J48</f>
        <v>0</v>
      </c>
      <c r="K51" s="7">
        <f>K48</f>
        <v>0</v>
      </c>
      <c r="L51" s="120"/>
      <c r="M51" s="120"/>
    </row>
    <row r="52" spans="1:14" x14ac:dyDescent="0.2">
      <c r="A52" s="259" t="s">
        <v>149</v>
      </c>
      <c r="B52" s="260"/>
      <c r="C52" s="260"/>
      <c r="D52" s="260"/>
      <c r="E52" s="260"/>
      <c r="F52" s="260"/>
      <c r="G52" s="260"/>
      <c r="H52" s="260"/>
      <c r="I52" s="4">
        <v>44</v>
      </c>
      <c r="J52" s="139">
        <f>J49+J50-J51</f>
        <v>106415493</v>
      </c>
      <c r="K52" s="140">
        <f>K49+K50-K51</f>
        <v>48765128</v>
      </c>
      <c r="L52" s="120"/>
      <c r="N52" s="120"/>
    </row>
    <row r="54" spans="1:14" x14ac:dyDescent="0.2">
      <c r="M54" s="120">
        <f>K54-K52</f>
        <v>-48765128</v>
      </c>
    </row>
    <row r="55" spans="1:14" x14ac:dyDescent="0.2">
      <c r="K55" s="120"/>
    </row>
  </sheetData>
  <mergeCells count="52">
    <mergeCell ref="A45:H45"/>
    <mergeCell ref="A46:H46"/>
    <mergeCell ref="A47:H47"/>
    <mergeCell ref="A52:H52"/>
    <mergeCell ref="A48:H48"/>
    <mergeCell ref="A49:H49"/>
    <mergeCell ref="A50:H50"/>
    <mergeCell ref="A51:H51"/>
    <mergeCell ref="A41:H41"/>
    <mergeCell ref="A42:H42"/>
    <mergeCell ref="A43:H43"/>
    <mergeCell ref="A44:H44"/>
    <mergeCell ref="A37:H37"/>
    <mergeCell ref="A38:H38"/>
    <mergeCell ref="A39:H39"/>
    <mergeCell ref="A40:H40"/>
    <mergeCell ref="A33:H33"/>
    <mergeCell ref="A34:K34"/>
    <mergeCell ref="A35:H35"/>
    <mergeCell ref="A36:H36"/>
    <mergeCell ref="A29:H29"/>
    <mergeCell ref="A30:H30"/>
    <mergeCell ref="A31:H31"/>
    <mergeCell ref="A32:H32"/>
    <mergeCell ref="A25:H25"/>
    <mergeCell ref="A26:H26"/>
    <mergeCell ref="A27:H27"/>
    <mergeCell ref="A28:H28"/>
    <mergeCell ref="A21:K21"/>
    <mergeCell ref="A22:H22"/>
    <mergeCell ref="A23:H23"/>
    <mergeCell ref="A24:H24"/>
    <mergeCell ref="A17:H17"/>
    <mergeCell ref="A18:H18"/>
    <mergeCell ref="A19:H19"/>
    <mergeCell ref="A20:H20"/>
    <mergeCell ref="A13:H13"/>
    <mergeCell ref="A14:H14"/>
    <mergeCell ref="A15:H15"/>
    <mergeCell ref="A16:H16"/>
    <mergeCell ref="A10:H10"/>
    <mergeCell ref="A11:H11"/>
    <mergeCell ref="A12:H12"/>
    <mergeCell ref="A5:H5"/>
    <mergeCell ref="A6:K6"/>
    <mergeCell ref="A7:H7"/>
    <mergeCell ref="A8:H8"/>
    <mergeCell ref="A3:K3"/>
    <mergeCell ref="A1:K1"/>
    <mergeCell ref="A2:K2"/>
    <mergeCell ref="A4:H4"/>
    <mergeCell ref="A9:H9"/>
  </mergeCells>
  <phoneticPr fontId="3" type="noConversion"/>
  <dataValidations count="1">
    <dataValidation allowBlank="1" sqref="A1:XFD1048576"/>
  </dataValidations>
  <pageMargins left="0.75" right="0.75" top="1" bottom="1" header="0.5" footer="0.5"/>
  <pageSetup paperSize="256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54"/>
  <sheetViews>
    <sheetView view="pageBreakPreview" topLeftCell="A10" zoomScale="110" zoomScaleNormal="100" workbookViewId="0">
      <selection sqref="A1:IV65536"/>
    </sheetView>
  </sheetViews>
  <sheetFormatPr defaultRowHeight="12.75" x14ac:dyDescent="0.2"/>
  <cols>
    <col min="1" max="16384" width="9.140625" style="51"/>
  </cols>
  <sheetData>
    <row r="1" spans="1:11" ht="12.75" customHeight="1" x14ac:dyDescent="0.2">
      <c r="A1" s="281" t="s">
        <v>161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2.75" customHeight="1" x14ac:dyDescent="0.2">
      <c r="A2" s="288" t="s">
        <v>6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</row>
    <row r="3" spans="1:11" x14ac:dyDescent="0.2">
      <c r="A3" s="287" t="s">
        <v>7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1" ht="33.75" x14ac:dyDescent="0.2">
      <c r="A4" s="283" t="s">
        <v>52</v>
      </c>
      <c r="B4" s="283"/>
      <c r="C4" s="283"/>
      <c r="D4" s="283"/>
      <c r="E4" s="283"/>
      <c r="F4" s="283"/>
      <c r="G4" s="283"/>
      <c r="H4" s="283"/>
      <c r="I4" s="61" t="s">
        <v>217</v>
      </c>
      <c r="J4" s="62" t="s">
        <v>253</v>
      </c>
      <c r="K4" s="62" t="s">
        <v>254</v>
      </c>
    </row>
    <row r="5" spans="1:11" x14ac:dyDescent="0.2">
      <c r="A5" s="289">
        <v>1</v>
      </c>
      <c r="B5" s="289"/>
      <c r="C5" s="289"/>
      <c r="D5" s="289"/>
      <c r="E5" s="289"/>
      <c r="F5" s="289"/>
      <c r="G5" s="289"/>
      <c r="H5" s="289"/>
      <c r="I5" s="67">
        <v>2</v>
      </c>
      <c r="J5" s="68" t="s">
        <v>221</v>
      </c>
      <c r="K5" s="68" t="s">
        <v>222</v>
      </c>
    </row>
    <row r="6" spans="1:11" x14ac:dyDescent="0.2">
      <c r="A6" s="243" t="s">
        <v>128</v>
      </c>
      <c r="B6" s="254"/>
      <c r="C6" s="254"/>
      <c r="D6" s="254"/>
      <c r="E6" s="254"/>
      <c r="F6" s="254"/>
      <c r="G6" s="254"/>
      <c r="H6" s="254"/>
      <c r="I6" s="285"/>
      <c r="J6" s="285"/>
      <c r="K6" s="286"/>
    </row>
    <row r="7" spans="1:11" x14ac:dyDescent="0.2">
      <c r="A7" s="237" t="s">
        <v>163</v>
      </c>
      <c r="B7" s="238"/>
      <c r="C7" s="238"/>
      <c r="D7" s="238"/>
      <c r="E7" s="238"/>
      <c r="F7" s="238"/>
      <c r="G7" s="238"/>
      <c r="H7" s="238"/>
      <c r="I7" s="1">
        <v>1</v>
      </c>
      <c r="J7" s="5"/>
      <c r="K7" s="7"/>
    </row>
    <row r="8" spans="1:11" x14ac:dyDescent="0.2">
      <c r="A8" s="237" t="s">
        <v>100</v>
      </c>
      <c r="B8" s="238"/>
      <c r="C8" s="238"/>
      <c r="D8" s="238"/>
      <c r="E8" s="238"/>
      <c r="F8" s="238"/>
      <c r="G8" s="238"/>
      <c r="H8" s="238"/>
      <c r="I8" s="1">
        <v>2</v>
      </c>
      <c r="J8" s="5"/>
      <c r="K8" s="7"/>
    </row>
    <row r="9" spans="1:11" x14ac:dyDescent="0.2">
      <c r="A9" s="237" t="s">
        <v>101</v>
      </c>
      <c r="B9" s="238"/>
      <c r="C9" s="238"/>
      <c r="D9" s="238"/>
      <c r="E9" s="238"/>
      <c r="F9" s="238"/>
      <c r="G9" s="238"/>
      <c r="H9" s="238"/>
      <c r="I9" s="1">
        <v>3</v>
      </c>
      <c r="J9" s="5"/>
      <c r="K9" s="7"/>
    </row>
    <row r="10" spans="1:11" x14ac:dyDescent="0.2">
      <c r="A10" s="237" t="s">
        <v>102</v>
      </c>
      <c r="B10" s="238"/>
      <c r="C10" s="238"/>
      <c r="D10" s="238"/>
      <c r="E10" s="238"/>
      <c r="F10" s="238"/>
      <c r="G10" s="238"/>
      <c r="H10" s="238"/>
      <c r="I10" s="1">
        <v>4</v>
      </c>
      <c r="J10" s="5"/>
      <c r="K10" s="7"/>
    </row>
    <row r="11" spans="1:11" x14ac:dyDescent="0.2">
      <c r="A11" s="237" t="s">
        <v>103</v>
      </c>
      <c r="B11" s="238"/>
      <c r="C11" s="238"/>
      <c r="D11" s="238"/>
      <c r="E11" s="238"/>
      <c r="F11" s="238"/>
      <c r="G11" s="238"/>
      <c r="H11" s="238"/>
      <c r="I11" s="1">
        <v>5</v>
      </c>
      <c r="J11" s="5"/>
      <c r="K11" s="7"/>
    </row>
    <row r="12" spans="1:11" x14ac:dyDescent="0.2">
      <c r="A12" s="226" t="s">
        <v>162</v>
      </c>
      <c r="B12" s="227"/>
      <c r="C12" s="227"/>
      <c r="D12" s="227"/>
      <c r="E12" s="227"/>
      <c r="F12" s="227"/>
      <c r="G12" s="227"/>
      <c r="H12" s="227"/>
      <c r="I12" s="1">
        <v>6</v>
      </c>
      <c r="J12" s="59">
        <f>SUM(J7:J11)</f>
        <v>0</v>
      </c>
      <c r="K12" s="52">
        <f>SUM(K7:K11)</f>
        <v>0</v>
      </c>
    </row>
    <row r="13" spans="1:11" x14ac:dyDescent="0.2">
      <c r="A13" s="237" t="s">
        <v>104</v>
      </c>
      <c r="B13" s="238"/>
      <c r="C13" s="238"/>
      <c r="D13" s="238"/>
      <c r="E13" s="238"/>
      <c r="F13" s="238"/>
      <c r="G13" s="238"/>
      <c r="H13" s="238"/>
      <c r="I13" s="1">
        <v>7</v>
      </c>
      <c r="J13" s="5"/>
      <c r="K13" s="7"/>
    </row>
    <row r="14" spans="1:11" x14ac:dyDescent="0.2">
      <c r="A14" s="237" t="s">
        <v>105</v>
      </c>
      <c r="B14" s="238"/>
      <c r="C14" s="238"/>
      <c r="D14" s="238"/>
      <c r="E14" s="238"/>
      <c r="F14" s="238"/>
      <c r="G14" s="238"/>
      <c r="H14" s="238"/>
      <c r="I14" s="1">
        <v>8</v>
      </c>
      <c r="J14" s="5"/>
      <c r="K14" s="7"/>
    </row>
    <row r="15" spans="1:11" x14ac:dyDescent="0.2">
      <c r="A15" s="237" t="s">
        <v>106</v>
      </c>
      <c r="B15" s="238"/>
      <c r="C15" s="238"/>
      <c r="D15" s="238"/>
      <c r="E15" s="238"/>
      <c r="F15" s="238"/>
      <c r="G15" s="238"/>
      <c r="H15" s="238"/>
      <c r="I15" s="1">
        <v>9</v>
      </c>
      <c r="J15" s="5"/>
      <c r="K15" s="7"/>
    </row>
    <row r="16" spans="1:11" x14ac:dyDescent="0.2">
      <c r="A16" s="237" t="s">
        <v>107</v>
      </c>
      <c r="B16" s="238"/>
      <c r="C16" s="238"/>
      <c r="D16" s="238"/>
      <c r="E16" s="238"/>
      <c r="F16" s="238"/>
      <c r="G16" s="238"/>
      <c r="H16" s="238"/>
      <c r="I16" s="1">
        <v>10</v>
      </c>
      <c r="J16" s="5"/>
      <c r="K16" s="7"/>
    </row>
    <row r="17" spans="1:11" x14ac:dyDescent="0.2">
      <c r="A17" s="237" t="s">
        <v>108</v>
      </c>
      <c r="B17" s="238"/>
      <c r="C17" s="238"/>
      <c r="D17" s="238"/>
      <c r="E17" s="238"/>
      <c r="F17" s="238"/>
      <c r="G17" s="238"/>
      <c r="H17" s="238"/>
      <c r="I17" s="1">
        <v>11</v>
      </c>
      <c r="J17" s="5"/>
      <c r="K17" s="7"/>
    </row>
    <row r="18" spans="1:11" x14ac:dyDescent="0.2">
      <c r="A18" s="237" t="s">
        <v>109</v>
      </c>
      <c r="B18" s="238"/>
      <c r="C18" s="238"/>
      <c r="D18" s="238"/>
      <c r="E18" s="238"/>
      <c r="F18" s="238"/>
      <c r="G18" s="238"/>
      <c r="H18" s="238"/>
      <c r="I18" s="1">
        <v>12</v>
      </c>
      <c r="J18" s="5"/>
      <c r="K18" s="7"/>
    </row>
    <row r="19" spans="1:11" x14ac:dyDescent="0.2">
      <c r="A19" s="226" t="s">
        <v>41</v>
      </c>
      <c r="B19" s="227"/>
      <c r="C19" s="227"/>
      <c r="D19" s="227"/>
      <c r="E19" s="227"/>
      <c r="F19" s="227"/>
      <c r="G19" s="227"/>
      <c r="H19" s="227"/>
      <c r="I19" s="1">
        <v>13</v>
      </c>
      <c r="J19" s="59">
        <f>SUM(J13:J18)</f>
        <v>0</v>
      </c>
      <c r="K19" s="52">
        <f>SUM(K13:K18)</f>
        <v>0</v>
      </c>
    </row>
    <row r="20" spans="1:11" x14ac:dyDescent="0.2">
      <c r="A20" s="226" t="s">
        <v>89</v>
      </c>
      <c r="B20" s="290"/>
      <c r="C20" s="290"/>
      <c r="D20" s="290"/>
      <c r="E20" s="290"/>
      <c r="F20" s="290"/>
      <c r="G20" s="290"/>
      <c r="H20" s="291"/>
      <c r="I20" s="1">
        <v>14</v>
      </c>
      <c r="J20" s="59">
        <f>IF(J12&gt;J19,J12-J19,0)</f>
        <v>0</v>
      </c>
      <c r="K20" s="52">
        <f>IF(K12&gt;K19,K12-K19,0)</f>
        <v>0</v>
      </c>
    </row>
    <row r="21" spans="1:11" x14ac:dyDescent="0.2">
      <c r="A21" s="240" t="s">
        <v>90</v>
      </c>
      <c r="B21" s="292"/>
      <c r="C21" s="292"/>
      <c r="D21" s="292"/>
      <c r="E21" s="292"/>
      <c r="F21" s="292"/>
      <c r="G21" s="292"/>
      <c r="H21" s="293"/>
      <c r="I21" s="1">
        <v>15</v>
      </c>
      <c r="J21" s="59">
        <f>IF(J19&gt;J12,J19-J12,0)</f>
        <v>0</v>
      </c>
      <c r="K21" s="52">
        <f>IF(K19&gt;K12,K19-K12,0)</f>
        <v>0</v>
      </c>
    </row>
    <row r="22" spans="1:11" x14ac:dyDescent="0.2">
      <c r="A22" s="243" t="s">
        <v>131</v>
      </c>
      <c r="B22" s="254"/>
      <c r="C22" s="254"/>
      <c r="D22" s="254"/>
      <c r="E22" s="254"/>
      <c r="F22" s="254"/>
      <c r="G22" s="254"/>
      <c r="H22" s="254"/>
      <c r="I22" s="285"/>
      <c r="J22" s="285"/>
      <c r="K22" s="286"/>
    </row>
    <row r="23" spans="1:11" x14ac:dyDescent="0.2">
      <c r="A23" s="237" t="s">
        <v>137</v>
      </c>
      <c r="B23" s="238"/>
      <c r="C23" s="238"/>
      <c r="D23" s="238"/>
      <c r="E23" s="238"/>
      <c r="F23" s="238"/>
      <c r="G23" s="238"/>
      <c r="H23" s="238"/>
      <c r="I23" s="1">
        <v>16</v>
      </c>
      <c r="J23" s="5"/>
      <c r="K23" s="7"/>
    </row>
    <row r="24" spans="1:11" x14ac:dyDescent="0.2">
      <c r="A24" s="237" t="s">
        <v>138</v>
      </c>
      <c r="B24" s="238"/>
      <c r="C24" s="238"/>
      <c r="D24" s="238"/>
      <c r="E24" s="238"/>
      <c r="F24" s="238"/>
      <c r="G24" s="238"/>
      <c r="H24" s="238"/>
      <c r="I24" s="1">
        <v>17</v>
      </c>
      <c r="J24" s="5"/>
      <c r="K24" s="7"/>
    </row>
    <row r="25" spans="1:11" x14ac:dyDescent="0.2">
      <c r="A25" s="237" t="s">
        <v>255</v>
      </c>
      <c r="B25" s="238"/>
      <c r="C25" s="238"/>
      <c r="D25" s="238"/>
      <c r="E25" s="238"/>
      <c r="F25" s="238"/>
      <c r="G25" s="238"/>
      <c r="H25" s="238"/>
      <c r="I25" s="1">
        <v>18</v>
      </c>
      <c r="J25" s="5"/>
      <c r="K25" s="7"/>
    </row>
    <row r="26" spans="1:11" x14ac:dyDescent="0.2">
      <c r="A26" s="237" t="s">
        <v>256</v>
      </c>
      <c r="B26" s="238"/>
      <c r="C26" s="238"/>
      <c r="D26" s="238"/>
      <c r="E26" s="238"/>
      <c r="F26" s="238"/>
      <c r="G26" s="238"/>
      <c r="H26" s="238"/>
      <c r="I26" s="1">
        <v>19</v>
      </c>
      <c r="J26" s="5"/>
      <c r="K26" s="7"/>
    </row>
    <row r="27" spans="1:11" x14ac:dyDescent="0.2">
      <c r="A27" s="237" t="s">
        <v>139</v>
      </c>
      <c r="B27" s="238"/>
      <c r="C27" s="238"/>
      <c r="D27" s="238"/>
      <c r="E27" s="238"/>
      <c r="F27" s="238"/>
      <c r="G27" s="238"/>
      <c r="H27" s="238"/>
      <c r="I27" s="1">
        <v>20</v>
      </c>
      <c r="J27" s="5"/>
      <c r="K27" s="7"/>
    </row>
    <row r="28" spans="1:11" x14ac:dyDescent="0.2">
      <c r="A28" s="226" t="s">
        <v>95</v>
      </c>
      <c r="B28" s="227"/>
      <c r="C28" s="227"/>
      <c r="D28" s="227"/>
      <c r="E28" s="227"/>
      <c r="F28" s="227"/>
      <c r="G28" s="227"/>
      <c r="H28" s="227"/>
      <c r="I28" s="1">
        <v>21</v>
      </c>
      <c r="J28" s="59">
        <f>SUM(J23:J27)</f>
        <v>0</v>
      </c>
      <c r="K28" s="52">
        <f>SUM(K23:K27)</f>
        <v>0</v>
      </c>
    </row>
    <row r="29" spans="1:11" x14ac:dyDescent="0.2">
      <c r="A29" s="237" t="s">
        <v>2</v>
      </c>
      <c r="B29" s="238"/>
      <c r="C29" s="238"/>
      <c r="D29" s="238"/>
      <c r="E29" s="238"/>
      <c r="F29" s="238"/>
      <c r="G29" s="238"/>
      <c r="H29" s="238"/>
      <c r="I29" s="1">
        <v>22</v>
      </c>
      <c r="J29" s="5"/>
      <c r="K29" s="7"/>
    </row>
    <row r="30" spans="1:11" x14ac:dyDescent="0.2">
      <c r="A30" s="237" t="s">
        <v>3</v>
      </c>
      <c r="B30" s="238"/>
      <c r="C30" s="238"/>
      <c r="D30" s="238"/>
      <c r="E30" s="238"/>
      <c r="F30" s="238"/>
      <c r="G30" s="238"/>
      <c r="H30" s="238"/>
      <c r="I30" s="1">
        <v>23</v>
      </c>
      <c r="J30" s="5"/>
      <c r="K30" s="7"/>
    </row>
    <row r="31" spans="1:11" x14ac:dyDescent="0.2">
      <c r="A31" s="237" t="s">
        <v>4</v>
      </c>
      <c r="B31" s="238"/>
      <c r="C31" s="238"/>
      <c r="D31" s="238"/>
      <c r="E31" s="238"/>
      <c r="F31" s="238"/>
      <c r="G31" s="238"/>
      <c r="H31" s="238"/>
      <c r="I31" s="1">
        <v>24</v>
      </c>
      <c r="J31" s="5"/>
      <c r="K31" s="7"/>
    </row>
    <row r="32" spans="1:11" x14ac:dyDescent="0.2">
      <c r="A32" s="226" t="s">
        <v>42</v>
      </c>
      <c r="B32" s="227"/>
      <c r="C32" s="227"/>
      <c r="D32" s="227"/>
      <c r="E32" s="227"/>
      <c r="F32" s="227"/>
      <c r="G32" s="227"/>
      <c r="H32" s="227"/>
      <c r="I32" s="1">
        <v>25</v>
      </c>
      <c r="J32" s="59">
        <f>SUM(J29:J31)</f>
        <v>0</v>
      </c>
      <c r="K32" s="52">
        <f>SUM(K29:K31)</f>
        <v>0</v>
      </c>
    </row>
    <row r="33" spans="1:11" x14ac:dyDescent="0.2">
      <c r="A33" s="226" t="s">
        <v>91</v>
      </c>
      <c r="B33" s="227"/>
      <c r="C33" s="227"/>
      <c r="D33" s="227"/>
      <c r="E33" s="227"/>
      <c r="F33" s="227"/>
      <c r="G33" s="227"/>
      <c r="H33" s="227"/>
      <c r="I33" s="1">
        <v>26</v>
      </c>
      <c r="J33" s="59">
        <f>IF(J28&gt;J32,J28-J32,0)</f>
        <v>0</v>
      </c>
      <c r="K33" s="52">
        <f>IF(K28&gt;K32,K28-K32,0)</f>
        <v>0</v>
      </c>
    </row>
    <row r="34" spans="1:11" x14ac:dyDescent="0.2">
      <c r="A34" s="226" t="s">
        <v>92</v>
      </c>
      <c r="B34" s="227"/>
      <c r="C34" s="227"/>
      <c r="D34" s="227"/>
      <c r="E34" s="227"/>
      <c r="F34" s="227"/>
      <c r="G34" s="227"/>
      <c r="H34" s="227"/>
      <c r="I34" s="1">
        <v>27</v>
      </c>
      <c r="J34" s="59">
        <f>IF(J32&gt;J28,J32-J28,0)</f>
        <v>0</v>
      </c>
      <c r="K34" s="52">
        <f>IF(K32&gt;K28,K32-K28,0)</f>
        <v>0</v>
      </c>
    </row>
    <row r="35" spans="1:11" x14ac:dyDescent="0.2">
      <c r="A35" s="243" t="s">
        <v>132</v>
      </c>
      <c r="B35" s="254"/>
      <c r="C35" s="254"/>
      <c r="D35" s="254"/>
      <c r="E35" s="254"/>
      <c r="F35" s="254"/>
      <c r="G35" s="254"/>
      <c r="H35" s="254"/>
      <c r="I35" s="285">
        <v>0</v>
      </c>
      <c r="J35" s="285"/>
      <c r="K35" s="286"/>
    </row>
    <row r="36" spans="1:11" x14ac:dyDescent="0.2">
      <c r="A36" s="237" t="s">
        <v>146</v>
      </c>
      <c r="B36" s="238"/>
      <c r="C36" s="238"/>
      <c r="D36" s="238"/>
      <c r="E36" s="238"/>
      <c r="F36" s="238"/>
      <c r="G36" s="238"/>
      <c r="H36" s="238"/>
      <c r="I36" s="1">
        <v>28</v>
      </c>
      <c r="J36" s="5"/>
      <c r="K36" s="7"/>
    </row>
    <row r="37" spans="1:11" x14ac:dyDescent="0.2">
      <c r="A37" s="237" t="s">
        <v>24</v>
      </c>
      <c r="B37" s="238"/>
      <c r="C37" s="238"/>
      <c r="D37" s="238"/>
      <c r="E37" s="238"/>
      <c r="F37" s="238"/>
      <c r="G37" s="238"/>
      <c r="H37" s="238"/>
      <c r="I37" s="1">
        <v>29</v>
      </c>
      <c r="J37" s="5"/>
      <c r="K37" s="7"/>
    </row>
    <row r="38" spans="1:11" x14ac:dyDescent="0.2">
      <c r="A38" s="237" t="s">
        <v>25</v>
      </c>
      <c r="B38" s="238"/>
      <c r="C38" s="238"/>
      <c r="D38" s="238"/>
      <c r="E38" s="238"/>
      <c r="F38" s="238"/>
      <c r="G38" s="238"/>
      <c r="H38" s="238"/>
      <c r="I38" s="1">
        <v>30</v>
      </c>
      <c r="J38" s="5"/>
      <c r="K38" s="7"/>
    </row>
    <row r="39" spans="1:11" x14ac:dyDescent="0.2">
      <c r="A39" s="226" t="s">
        <v>43</v>
      </c>
      <c r="B39" s="227"/>
      <c r="C39" s="227"/>
      <c r="D39" s="227"/>
      <c r="E39" s="227"/>
      <c r="F39" s="227"/>
      <c r="G39" s="227"/>
      <c r="H39" s="227"/>
      <c r="I39" s="1">
        <v>31</v>
      </c>
      <c r="J39" s="59">
        <f>SUM(J36:J38)</f>
        <v>0</v>
      </c>
      <c r="K39" s="52">
        <f>SUM(K36:K38)</f>
        <v>0</v>
      </c>
    </row>
    <row r="40" spans="1:11" x14ac:dyDescent="0.2">
      <c r="A40" s="237" t="s">
        <v>26</v>
      </c>
      <c r="B40" s="238"/>
      <c r="C40" s="238"/>
      <c r="D40" s="238"/>
      <c r="E40" s="238"/>
      <c r="F40" s="238"/>
      <c r="G40" s="238"/>
      <c r="H40" s="238"/>
      <c r="I40" s="1">
        <v>32</v>
      </c>
      <c r="J40" s="5"/>
      <c r="K40" s="7"/>
    </row>
    <row r="41" spans="1:11" x14ac:dyDescent="0.2">
      <c r="A41" s="237" t="s">
        <v>27</v>
      </c>
      <c r="B41" s="238"/>
      <c r="C41" s="238"/>
      <c r="D41" s="238"/>
      <c r="E41" s="238"/>
      <c r="F41" s="238"/>
      <c r="G41" s="238"/>
      <c r="H41" s="238"/>
      <c r="I41" s="1">
        <v>33</v>
      </c>
      <c r="J41" s="5"/>
      <c r="K41" s="7"/>
    </row>
    <row r="42" spans="1:11" x14ac:dyDescent="0.2">
      <c r="A42" s="237" t="s">
        <v>28</v>
      </c>
      <c r="B42" s="238"/>
      <c r="C42" s="238"/>
      <c r="D42" s="238"/>
      <c r="E42" s="238"/>
      <c r="F42" s="238"/>
      <c r="G42" s="238"/>
      <c r="H42" s="238"/>
      <c r="I42" s="1">
        <v>34</v>
      </c>
      <c r="J42" s="5"/>
      <c r="K42" s="7"/>
    </row>
    <row r="43" spans="1:11" x14ac:dyDescent="0.2">
      <c r="A43" s="237" t="s">
        <v>29</v>
      </c>
      <c r="B43" s="238"/>
      <c r="C43" s="238"/>
      <c r="D43" s="238"/>
      <c r="E43" s="238"/>
      <c r="F43" s="238"/>
      <c r="G43" s="238"/>
      <c r="H43" s="238"/>
      <c r="I43" s="1">
        <v>35</v>
      </c>
      <c r="J43" s="5"/>
      <c r="K43" s="7"/>
    </row>
    <row r="44" spans="1:11" x14ac:dyDescent="0.2">
      <c r="A44" s="237" t="s">
        <v>30</v>
      </c>
      <c r="B44" s="238"/>
      <c r="C44" s="238"/>
      <c r="D44" s="238"/>
      <c r="E44" s="238"/>
      <c r="F44" s="238"/>
      <c r="G44" s="238"/>
      <c r="H44" s="238"/>
      <c r="I44" s="1">
        <v>36</v>
      </c>
      <c r="J44" s="5"/>
      <c r="K44" s="7"/>
    </row>
    <row r="45" spans="1:11" x14ac:dyDescent="0.2">
      <c r="A45" s="226" t="s">
        <v>123</v>
      </c>
      <c r="B45" s="227"/>
      <c r="C45" s="227"/>
      <c r="D45" s="227"/>
      <c r="E45" s="227"/>
      <c r="F45" s="227"/>
      <c r="G45" s="227"/>
      <c r="H45" s="227"/>
      <c r="I45" s="1">
        <v>37</v>
      </c>
      <c r="J45" s="59">
        <f>SUM(J40:J44)</f>
        <v>0</v>
      </c>
      <c r="K45" s="52">
        <f>SUM(K40:K44)</f>
        <v>0</v>
      </c>
    </row>
    <row r="46" spans="1:11" x14ac:dyDescent="0.2">
      <c r="A46" s="226" t="s">
        <v>134</v>
      </c>
      <c r="B46" s="227"/>
      <c r="C46" s="227"/>
      <c r="D46" s="227"/>
      <c r="E46" s="227"/>
      <c r="F46" s="227"/>
      <c r="G46" s="227"/>
      <c r="H46" s="227"/>
      <c r="I46" s="1">
        <v>38</v>
      </c>
      <c r="J46" s="59">
        <f>IF(J39&gt;J45,J39-J45,0)</f>
        <v>0</v>
      </c>
      <c r="K46" s="52">
        <f>IF(K39&gt;K45,K39-K45,0)</f>
        <v>0</v>
      </c>
    </row>
    <row r="47" spans="1:11" x14ac:dyDescent="0.2">
      <c r="A47" s="226" t="s">
        <v>135</v>
      </c>
      <c r="B47" s="227"/>
      <c r="C47" s="227"/>
      <c r="D47" s="227"/>
      <c r="E47" s="227"/>
      <c r="F47" s="227"/>
      <c r="G47" s="227"/>
      <c r="H47" s="227"/>
      <c r="I47" s="1">
        <v>39</v>
      </c>
      <c r="J47" s="59">
        <f>IF(J45&gt;J39,J45-J39,0)</f>
        <v>0</v>
      </c>
      <c r="K47" s="52">
        <f>IF(K45&gt;K39,K45-K39,0)</f>
        <v>0</v>
      </c>
    </row>
    <row r="48" spans="1:11" x14ac:dyDescent="0.2">
      <c r="A48" s="226" t="s">
        <v>124</v>
      </c>
      <c r="B48" s="227"/>
      <c r="C48" s="227"/>
      <c r="D48" s="227"/>
      <c r="E48" s="227"/>
      <c r="F48" s="227"/>
      <c r="G48" s="227"/>
      <c r="H48" s="227"/>
      <c r="I48" s="1">
        <v>40</v>
      </c>
      <c r="J48" s="59">
        <f>IF(J20-J21+J33-J34+J46-J47&gt;0,J20-J21+J33-J34+J46-J47,0)</f>
        <v>0</v>
      </c>
      <c r="K48" s="52">
        <f>IF(K20-K21+K33-K34+K46-K47&gt;0,K20-K21+K33-K34+K46-K47,0)</f>
        <v>0</v>
      </c>
    </row>
    <row r="49" spans="1:11" x14ac:dyDescent="0.2">
      <c r="A49" s="226" t="s">
        <v>14</v>
      </c>
      <c r="B49" s="227"/>
      <c r="C49" s="227"/>
      <c r="D49" s="227"/>
      <c r="E49" s="227"/>
      <c r="F49" s="227"/>
      <c r="G49" s="227"/>
      <c r="H49" s="227"/>
      <c r="I49" s="1">
        <v>41</v>
      </c>
      <c r="J49" s="59">
        <f>IF(J21-J20+J34-J33+J47-J46&gt;0,J21-J20+J34-J33+J47-J46,0)</f>
        <v>0</v>
      </c>
      <c r="K49" s="52">
        <f>IF(K21-K20+K34-K33+K47-K46&gt;0,K21-K20+K34-K33+K47-K46,0)</f>
        <v>0</v>
      </c>
    </row>
    <row r="50" spans="1:11" x14ac:dyDescent="0.2">
      <c r="A50" s="226" t="s">
        <v>133</v>
      </c>
      <c r="B50" s="227"/>
      <c r="C50" s="227"/>
      <c r="D50" s="227"/>
      <c r="E50" s="227"/>
      <c r="F50" s="227"/>
      <c r="G50" s="227"/>
      <c r="H50" s="227"/>
      <c r="I50" s="1">
        <v>42</v>
      </c>
      <c r="J50" s="5"/>
      <c r="K50" s="7"/>
    </row>
    <row r="51" spans="1:11" x14ac:dyDescent="0.2">
      <c r="A51" s="226" t="s">
        <v>147</v>
      </c>
      <c r="B51" s="227"/>
      <c r="C51" s="227"/>
      <c r="D51" s="227"/>
      <c r="E51" s="227"/>
      <c r="F51" s="227"/>
      <c r="G51" s="227"/>
      <c r="H51" s="227"/>
      <c r="I51" s="1">
        <v>43</v>
      </c>
      <c r="J51" s="5"/>
      <c r="K51" s="7"/>
    </row>
    <row r="52" spans="1:11" x14ac:dyDescent="0.2">
      <c r="A52" s="226" t="s">
        <v>148</v>
      </c>
      <c r="B52" s="227"/>
      <c r="C52" s="227"/>
      <c r="D52" s="227"/>
      <c r="E52" s="227"/>
      <c r="F52" s="227"/>
      <c r="G52" s="227"/>
      <c r="H52" s="227"/>
      <c r="I52" s="1">
        <v>44</v>
      </c>
      <c r="J52" s="5"/>
      <c r="K52" s="7"/>
    </row>
    <row r="53" spans="1:11" x14ac:dyDescent="0.2">
      <c r="A53" s="240" t="s">
        <v>149</v>
      </c>
      <c r="B53" s="241"/>
      <c r="C53" s="241"/>
      <c r="D53" s="241"/>
      <c r="E53" s="241"/>
      <c r="F53" s="241"/>
      <c r="G53" s="241"/>
      <c r="H53" s="241"/>
      <c r="I53" s="4">
        <v>45</v>
      </c>
      <c r="J53" s="60">
        <f>J50+J51-J52</f>
        <v>0</v>
      </c>
      <c r="K53" s="58">
        <f>K50+K51-K52</f>
        <v>0</v>
      </c>
    </row>
    <row r="54" spans="1:11" x14ac:dyDescent="0.2">
      <c r="A54" s="65"/>
      <c r="B54" s="66"/>
      <c r="C54" s="66"/>
      <c r="D54" s="66"/>
      <c r="E54" s="66"/>
      <c r="F54" s="66"/>
      <c r="G54" s="66"/>
      <c r="H54" s="66"/>
      <c r="I54" s="66"/>
      <c r="J54" s="66"/>
      <c r="K54" s="66"/>
    </row>
  </sheetData>
  <mergeCells count="53">
    <mergeCell ref="A45:H45"/>
    <mergeCell ref="A46:H46"/>
    <mergeCell ref="A47:H47"/>
    <mergeCell ref="A52:H52"/>
    <mergeCell ref="A53:H53"/>
    <mergeCell ref="A48:H48"/>
    <mergeCell ref="A49:H49"/>
    <mergeCell ref="A50:H50"/>
    <mergeCell ref="A51:H51"/>
    <mergeCell ref="A41:H41"/>
    <mergeCell ref="A42:H42"/>
    <mergeCell ref="A43:H43"/>
    <mergeCell ref="A44:H44"/>
    <mergeCell ref="A37:H37"/>
    <mergeCell ref="A38:H38"/>
    <mergeCell ref="A39:H39"/>
    <mergeCell ref="A40:H40"/>
    <mergeCell ref="A33:H33"/>
    <mergeCell ref="A34:H34"/>
    <mergeCell ref="A35:K35"/>
    <mergeCell ref="A36:H36"/>
    <mergeCell ref="A29:H29"/>
    <mergeCell ref="A30:H30"/>
    <mergeCell ref="A31:H31"/>
    <mergeCell ref="A32:H32"/>
    <mergeCell ref="A25:H25"/>
    <mergeCell ref="A26:H26"/>
    <mergeCell ref="A27:H27"/>
    <mergeCell ref="A28:H28"/>
    <mergeCell ref="A21:H21"/>
    <mergeCell ref="A22:K22"/>
    <mergeCell ref="A23:H23"/>
    <mergeCell ref="A24:H24"/>
    <mergeCell ref="A17:H17"/>
    <mergeCell ref="A18:H18"/>
    <mergeCell ref="A19:H19"/>
    <mergeCell ref="A20:H20"/>
    <mergeCell ref="A13:H13"/>
    <mergeCell ref="A14:H14"/>
    <mergeCell ref="A15:H15"/>
    <mergeCell ref="A16:H16"/>
    <mergeCell ref="A10:H10"/>
    <mergeCell ref="A11:H11"/>
    <mergeCell ref="A12:H12"/>
    <mergeCell ref="A5:H5"/>
    <mergeCell ref="A6:K6"/>
    <mergeCell ref="A7:H7"/>
    <mergeCell ref="A8:H8"/>
    <mergeCell ref="A3:K3"/>
    <mergeCell ref="A1:K1"/>
    <mergeCell ref="A2:K2"/>
    <mergeCell ref="A4:H4"/>
    <mergeCell ref="A9:H9"/>
  </mergeCells>
  <phoneticPr fontId="3" type="noConversion"/>
  <dataValidations count="1">
    <dataValidation allowBlank="1" sqref="A1:XFD1048576"/>
  </dataValidations>
  <pageMargins left="0.75" right="0.75" top="1" bottom="1" header="0.5" footer="0.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5"/>
  <sheetViews>
    <sheetView tabSelected="1" zoomScaleNormal="100" zoomScaleSheetLayoutView="125" workbookViewId="0">
      <selection activeCell="N1" sqref="N1"/>
    </sheetView>
  </sheetViews>
  <sheetFormatPr defaultRowHeight="12.75" x14ac:dyDescent="0.2"/>
  <cols>
    <col min="1" max="4" width="9.140625" style="71"/>
    <col min="5" max="5" width="10.140625" style="71" bestFit="1" customWidth="1"/>
    <col min="6" max="9" width="9.140625" style="71"/>
    <col min="10" max="11" width="9.5703125" style="71" bestFit="1" customWidth="1"/>
    <col min="12" max="12" width="10.140625" style="71" bestFit="1" customWidth="1"/>
    <col min="13" max="13" width="11.140625" style="71" bestFit="1" customWidth="1"/>
    <col min="14" max="16384" width="9.140625" style="71"/>
  </cols>
  <sheetData>
    <row r="1" spans="1:13" x14ac:dyDescent="0.2">
      <c r="A1" s="300" t="s">
        <v>219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70"/>
    </row>
    <row r="2" spans="1:13" ht="15.75" x14ac:dyDescent="0.2">
      <c r="A2" s="41"/>
      <c r="B2" s="69"/>
      <c r="C2" s="310" t="s">
        <v>220</v>
      </c>
      <c r="D2" s="310"/>
      <c r="E2" s="72">
        <v>43101</v>
      </c>
      <c r="F2" s="42" t="s">
        <v>188</v>
      </c>
      <c r="G2" s="311">
        <v>43373</v>
      </c>
      <c r="H2" s="312"/>
      <c r="I2" s="69"/>
      <c r="J2" s="69"/>
      <c r="K2" s="69"/>
      <c r="L2" s="73"/>
    </row>
    <row r="3" spans="1:13" ht="23.25" x14ac:dyDescent="0.2">
      <c r="A3" s="313" t="s">
        <v>52</v>
      </c>
      <c r="B3" s="313"/>
      <c r="C3" s="313"/>
      <c r="D3" s="313"/>
      <c r="E3" s="313"/>
      <c r="F3" s="313"/>
      <c r="G3" s="313"/>
      <c r="H3" s="313"/>
      <c r="I3" s="75" t="s">
        <v>243</v>
      </c>
      <c r="J3" s="76" t="s">
        <v>125</v>
      </c>
      <c r="K3" s="76" t="s">
        <v>126</v>
      </c>
    </row>
    <row r="4" spans="1:13" x14ac:dyDescent="0.2">
      <c r="A4" s="314">
        <v>1</v>
      </c>
      <c r="B4" s="314"/>
      <c r="C4" s="314"/>
      <c r="D4" s="314"/>
      <c r="E4" s="314"/>
      <c r="F4" s="314"/>
      <c r="G4" s="314"/>
      <c r="H4" s="314"/>
      <c r="I4" s="78">
        <v>2</v>
      </c>
      <c r="J4" s="77" t="s">
        <v>221</v>
      </c>
      <c r="K4" s="77" t="s">
        <v>222</v>
      </c>
    </row>
    <row r="5" spans="1:13" x14ac:dyDescent="0.2">
      <c r="A5" s="302" t="s">
        <v>223</v>
      </c>
      <c r="B5" s="303"/>
      <c r="C5" s="303"/>
      <c r="D5" s="303"/>
      <c r="E5" s="303"/>
      <c r="F5" s="303"/>
      <c r="G5" s="303"/>
      <c r="H5" s="303"/>
      <c r="I5" s="43">
        <v>1</v>
      </c>
      <c r="J5" s="44">
        <v>696074300</v>
      </c>
      <c r="K5" s="44">
        <v>696074300</v>
      </c>
    </row>
    <row r="6" spans="1:13" x14ac:dyDescent="0.2">
      <c r="A6" s="302" t="s">
        <v>224</v>
      </c>
      <c r="B6" s="303"/>
      <c r="C6" s="303"/>
      <c r="D6" s="303"/>
      <c r="E6" s="303"/>
      <c r="F6" s="303"/>
      <c r="G6" s="303"/>
      <c r="H6" s="303"/>
      <c r="I6" s="43">
        <v>2</v>
      </c>
      <c r="J6" s="45"/>
      <c r="K6" s="45"/>
    </row>
    <row r="7" spans="1:13" x14ac:dyDescent="0.2">
      <c r="A7" s="302" t="s">
        <v>225</v>
      </c>
      <c r="B7" s="303"/>
      <c r="C7" s="303"/>
      <c r="D7" s="303"/>
      <c r="E7" s="303"/>
      <c r="F7" s="303"/>
      <c r="G7" s="303"/>
      <c r="H7" s="303"/>
      <c r="I7" s="43">
        <v>3</v>
      </c>
      <c r="J7" s="45">
        <v>46529648</v>
      </c>
      <c r="K7" s="45">
        <v>46529648</v>
      </c>
    </row>
    <row r="8" spans="1:13" x14ac:dyDescent="0.2">
      <c r="A8" s="302" t="s">
        <v>226</v>
      </c>
      <c r="B8" s="303"/>
      <c r="C8" s="303"/>
      <c r="D8" s="303"/>
      <c r="E8" s="303"/>
      <c r="F8" s="303"/>
      <c r="G8" s="303"/>
      <c r="H8" s="303"/>
      <c r="I8" s="43">
        <v>4</v>
      </c>
      <c r="J8" s="45">
        <v>12970998</v>
      </c>
      <c r="K8" s="45">
        <v>29327912</v>
      </c>
      <c r="L8" s="121"/>
    </row>
    <row r="9" spans="1:13" x14ac:dyDescent="0.2">
      <c r="A9" s="302" t="s">
        <v>227</v>
      </c>
      <c r="B9" s="303"/>
      <c r="C9" s="303"/>
      <c r="D9" s="303"/>
      <c r="E9" s="303"/>
      <c r="F9" s="303"/>
      <c r="G9" s="303"/>
      <c r="H9" s="303"/>
      <c r="I9" s="43">
        <v>5</v>
      </c>
      <c r="J9" s="45">
        <v>61014034</v>
      </c>
      <c r="K9" s="45">
        <v>20176092</v>
      </c>
    </row>
    <row r="10" spans="1:13" x14ac:dyDescent="0.2">
      <c r="A10" s="302" t="s">
        <v>228</v>
      </c>
      <c r="B10" s="303"/>
      <c r="C10" s="303"/>
      <c r="D10" s="303"/>
      <c r="E10" s="303"/>
      <c r="F10" s="303"/>
      <c r="G10" s="303"/>
      <c r="H10" s="303"/>
      <c r="I10" s="43">
        <v>6</v>
      </c>
      <c r="J10" s="45"/>
      <c r="K10" s="45"/>
    </row>
    <row r="11" spans="1:13" x14ac:dyDescent="0.2">
      <c r="A11" s="302" t="s">
        <v>229</v>
      </c>
      <c r="B11" s="303"/>
      <c r="C11" s="303"/>
      <c r="D11" s="303"/>
      <c r="E11" s="303"/>
      <c r="F11" s="303"/>
      <c r="G11" s="303"/>
      <c r="H11" s="303"/>
      <c r="I11" s="43">
        <v>7</v>
      </c>
      <c r="J11" s="45"/>
      <c r="K11" s="45"/>
    </row>
    <row r="12" spans="1:13" x14ac:dyDescent="0.2">
      <c r="A12" s="302" t="s">
        <v>230</v>
      </c>
      <c r="B12" s="303"/>
      <c r="C12" s="303"/>
      <c r="D12" s="303"/>
      <c r="E12" s="303"/>
      <c r="F12" s="303"/>
      <c r="G12" s="303"/>
      <c r="H12" s="303"/>
      <c r="I12" s="43">
        <v>8</v>
      </c>
      <c r="J12" s="45"/>
      <c r="K12" s="45"/>
    </row>
    <row r="13" spans="1:13" x14ac:dyDescent="0.2">
      <c r="A13" s="302" t="s">
        <v>231</v>
      </c>
      <c r="B13" s="303"/>
      <c r="C13" s="303"/>
      <c r="D13" s="303"/>
      <c r="E13" s="303"/>
      <c r="F13" s="303"/>
      <c r="G13" s="303"/>
      <c r="H13" s="303"/>
      <c r="I13" s="43">
        <v>9</v>
      </c>
      <c r="J13" s="45"/>
      <c r="K13" s="45"/>
    </row>
    <row r="14" spans="1:13" x14ac:dyDescent="0.2">
      <c r="A14" s="304" t="s">
        <v>232</v>
      </c>
      <c r="B14" s="305"/>
      <c r="C14" s="305"/>
      <c r="D14" s="305"/>
      <c r="E14" s="305"/>
      <c r="F14" s="305"/>
      <c r="G14" s="305"/>
      <c r="H14" s="305"/>
      <c r="I14" s="43">
        <v>10</v>
      </c>
      <c r="J14" s="134">
        <f>SUM(J5:J13)</f>
        <v>816588980</v>
      </c>
      <c r="K14" s="134">
        <f>SUM(K5:K13)</f>
        <v>792107952</v>
      </c>
      <c r="M14" s="121"/>
    </row>
    <row r="15" spans="1:13" x14ac:dyDescent="0.2">
      <c r="A15" s="302" t="s">
        <v>233</v>
      </c>
      <c r="B15" s="303"/>
      <c r="C15" s="303"/>
      <c r="D15" s="303"/>
      <c r="E15" s="303"/>
      <c r="F15" s="303"/>
      <c r="G15" s="303"/>
      <c r="H15" s="303"/>
      <c r="I15" s="43">
        <v>11</v>
      </c>
      <c r="J15" s="45"/>
      <c r="K15" s="45"/>
    </row>
    <row r="16" spans="1:13" x14ac:dyDescent="0.2">
      <c r="A16" s="302" t="s">
        <v>234</v>
      </c>
      <c r="B16" s="303"/>
      <c r="C16" s="303"/>
      <c r="D16" s="303"/>
      <c r="E16" s="303"/>
      <c r="F16" s="303"/>
      <c r="G16" s="303"/>
      <c r="H16" s="303"/>
      <c r="I16" s="43">
        <v>12</v>
      </c>
      <c r="J16" s="45"/>
      <c r="K16" s="45"/>
    </row>
    <row r="17" spans="1:11" x14ac:dyDescent="0.2">
      <c r="A17" s="302" t="s">
        <v>235</v>
      </c>
      <c r="B17" s="303"/>
      <c r="C17" s="303"/>
      <c r="D17" s="303"/>
      <c r="E17" s="303"/>
      <c r="F17" s="303"/>
      <c r="G17" s="303"/>
      <c r="H17" s="303"/>
      <c r="I17" s="43">
        <v>13</v>
      </c>
      <c r="J17" s="45"/>
      <c r="K17" s="45"/>
    </row>
    <row r="18" spans="1:11" x14ac:dyDescent="0.2">
      <c r="A18" s="302" t="s">
        <v>236</v>
      </c>
      <c r="B18" s="303"/>
      <c r="C18" s="303"/>
      <c r="D18" s="303"/>
      <c r="E18" s="303"/>
      <c r="F18" s="303"/>
      <c r="G18" s="303"/>
      <c r="H18" s="303"/>
      <c r="I18" s="43">
        <v>14</v>
      </c>
      <c r="J18" s="45"/>
      <c r="K18" s="45"/>
    </row>
    <row r="19" spans="1:11" x14ac:dyDescent="0.2">
      <c r="A19" s="302" t="s">
        <v>237</v>
      </c>
      <c r="B19" s="303"/>
      <c r="C19" s="303"/>
      <c r="D19" s="303"/>
      <c r="E19" s="303"/>
      <c r="F19" s="303"/>
      <c r="G19" s="303"/>
      <c r="H19" s="303"/>
      <c r="I19" s="43">
        <v>15</v>
      </c>
      <c r="J19" s="45"/>
      <c r="K19" s="45"/>
    </row>
    <row r="20" spans="1:11" x14ac:dyDescent="0.2">
      <c r="A20" s="302" t="s">
        <v>238</v>
      </c>
      <c r="B20" s="303"/>
      <c r="C20" s="303"/>
      <c r="D20" s="303"/>
      <c r="E20" s="303"/>
      <c r="F20" s="303"/>
      <c r="G20" s="303"/>
      <c r="H20" s="303"/>
      <c r="I20" s="43">
        <v>16</v>
      </c>
      <c r="J20" s="45"/>
      <c r="K20" s="45"/>
    </row>
    <row r="21" spans="1:11" x14ac:dyDescent="0.2">
      <c r="A21" s="304" t="s">
        <v>239</v>
      </c>
      <c r="B21" s="305"/>
      <c r="C21" s="305"/>
      <c r="D21" s="305"/>
      <c r="E21" s="305"/>
      <c r="F21" s="305"/>
      <c r="G21" s="305"/>
      <c r="H21" s="305"/>
      <c r="I21" s="43">
        <v>17</v>
      </c>
      <c r="J21" s="140">
        <f>SUM(J15:J20)</f>
        <v>0</v>
      </c>
      <c r="K21" s="140">
        <f>SUM(K15:K20)</f>
        <v>0</v>
      </c>
    </row>
    <row r="22" spans="1:11" x14ac:dyDescent="0.2">
      <c r="A22" s="306"/>
      <c r="B22" s="307"/>
      <c r="C22" s="307"/>
      <c r="D22" s="307"/>
      <c r="E22" s="307"/>
      <c r="F22" s="307"/>
      <c r="G22" s="307"/>
      <c r="H22" s="307"/>
      <c r="I22" s="308"/>
      <c r="J22" s="308"/>
      <c r="K22" s="309"/>
    </row>
    <row r="23" spans="1:11" x14ac:dyDescent="0.2">
      <c r="A23" s="294" t="s">
        <v>240</v>
      </c>
      <c r="B23" s="295"/>
      <c r="C23" s="295"/>
      <c r="D23" s="295"/>
      <c r="E23" s="295"/>
      <c r="F23" s="295"/>
      <c r="G23" s="295"/>
      <c r="H23" s="295"/>
      <c r="I23" s="46">
        <v>18</v>
      </c>
      <c r="J23" s="44"/>
      <c r="K23" s="44"/>
    </row>
    <row r="24" spans="1:11" ht="17.25" customHeight="1" x14ac:dyDescent="0.2">
      <c r="A24" s="296" t="s">
        <v>241</v>
      </c>
      <c r="B24" s="297"/>
      <c r="C24" s="297"/>
      <c r="D24" s="297"/>
      <c r="E24" s="297"/>
      <c r="F24" s="297"/>
      <c r="G24" s="297"/>
      <c r="H24" s="297"/>
      <c r="I24" s="47">
        <v>19</v>
      </c>
      <c r="J24" s="74"/>
      <c r="K24" s="74"/>
    </row>
    <row r="25" spans="1:11" ht="30" customHeight="1" x14ac:dyDescent="0.2">
      <c r="A25" s="298" t="s">
        <v>242</v>
      </c>
      <c r="B25" s="299"/>
      <c r="C25" s="299"/>
      <c r="D25" s="299"/>
      <c r="E25" s="299"/>
      <c r="F25" s="299"/>
      <c r="G25" s="299"/>
      <c r="H25" s="299"/>
      <c r="I25" s="299"/>
      <c r="J25" s="299"/>
      <c r="K25" s="299"/>
    </row>
  </sheetData>
  <protectedRanges>
    <protectedRange sqref="E2" name="Range1_1"/>
    <protectedRange sqref="G2:H2" name="Range1"/>
  </protectedRanges>
  <mergeCells count="26">
    <mergeCell ref="A11:H11"/>
    <mergeCell ref="A12:H12"/>
    <mergeCell ref="A13:H13"/>
    <mergeCell ref="A14:H14"/>
    <mergeCell ref="C2:D2"/>
    <mergeCell ref="G2:H2"/>
    <mergeCell ref="A3:H3"/>
    <mergeCell ref="A4:H4"/>
    <mergeCell ref="A5:H5"/>
    <mergeCell ref="A6:H6"/>
    <mergeCell ref="A23:H23"/>
    <mergeCell ref="A24:H24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17:H17"/>
    <mergeCell ref="A18:H18"/>
  </mergeCells>
  <phoneticPr fontId="3" type="noConversion"/>
  <conditionalFormatting sqref="G2">
    <cfRule type="cellIs" dxfId="0" priority="1" stopIfTrue="1" operator="lessThan">
      <formula>#REF!</formula>
    </cfRule>
  </conditionalFormatting>
  <dataValidations count="1">
    <dataValidation allowBlank="1" sqref="A1:XFD1048576"/>
  </dataValidations>
  <pageMargins left="0.74803149606299213" right="0.74803149606299213" top="0.98425196850393704" bottom="0.98425196850393704" header="0.51181102362204722" footer="0.51181102362204722"/>
  <pageSetup paperSize="256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8"/>
  <sheetViews>
    <sheetView view="pageBreakPreview" zoomScale="110" zoomScaleNormal="100" workbookViewId="0"/>
  </sheetViews>
  <sheetFormatPr defaultRowHeight="12.75" x14ac:dyDescent="0.2"/>
  <sheetData>
    <row r="1" spans="1:10" x14ac:dyDescent="0.2">
      <c r="A1" s="38"/>
      <c r="B1" s="38"/>
      <c r="C1" s="38"/>
      <c r="D1" s="38"/>
      <c r="E1" s="38"/>
      <c r="F1" s="38"/>
      <c r="G1" s="38"/>
      <c r="H1" s="38"/>
      <c r="I1" s="38"/>
      <c r="J1" s="38"/>
    </row>
    <row r="2" spans="1:10" ht="15.75" x14ac:dyDescent="0.25">
      <c r="A2" s="315" t="s">
        <v>218</v>
      </c>
      <c r="B2" s="315"/>
      <c r="C2" s="315"/>
      <c r="D2" s="315"/>
      <c r="E2" s="315"/>
      <c r="F2" s="315"/>
      <c r="G2" s="315"/>
      <c r="H2" s="315"/>
      <c r="I2" s="315"/>
      <c r="J2" s="315"/>
    </row>
    <row r="3" spans="1:10" x14ac:dyDescent="0.2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ht="12.75" customHeight="1" x14ac:dyDescent="0.2">
      <c r="A4" s="316" t="s">
        <v>250</v>
      </c>
      <c r="B4" s="316"/>
      <c r="C4" s="316"/>
      <c r="D4" s="316"/>
      <c r="E4" s="316"/>
      <c r="F4" s="316"/>
      <c r="G4" s="316"/>
      <c r="H4" s="316"/>
      <c r="I4" s="316"/>
      <c r="J4" s="316"/>
    </row>
    <row r="5" spans="1:10" ht="12.75" customHeight="1" x14ac:dyDescent="0.2">
      <c r="A5" s="316"/>
      <c r="B5" s="316"/>
      <c r="C5" s="316"/>
      <c r="D5" s="316"/>
      <c r="E5" s="316"/>
      <c r="F5" s="316"/>
      <c r="G5" s="316"/>
      <c r="H5" s="316"/>
      <c r="I5" s="316"/>
      <c r="J5" s="316"/>
    </row>
    <row r="6" spans="1:10" ht="12.75" customHeight="1" x14ac:dyDescent="0.2">
      <c r="A6" s="316"/>
      <c r="B6" s="316"/>
      <c r="C6" s="316"/>
      <c r="D6" s="316"/>
      <c r="E6" s="316"/>
      <c r="F6" s="316"/>
      <c r="G6" s="316"/>
      <c r="H6" s="316"/>
      <c r="I6" s="316"/>
      <c r="J6" s="316"/>
    </row>
    <row r="7" spans="1:10" ht="12.75" customHeight="1" x14ac:dyDescent="0.2">
      <c r="A7" s="316"/>
      <c r="B7" s="316"/>
      <c r="C7" s="316"/>
      <c r="D7" s="316"/>
      <c r="E7" s="316"/>
      <c r="F7" s="316"/>
      <c r="G7" s="316"/>
      <c r="H7" s="316"/>
      <c r="I7" s="316"/>
      <c r="J7" s="316"/>
    </row>
    <row r="8" spans="1:10" ht="12.75" customHeight="1" x14ac:dyDescent="0.2">
      <c r="A8" s="316"/>
      <c r="B8" s="316"/>
      <c r="C8" s="316"/>
      <c r="D8" s="316"/>
      <c r="E8" s="316"/>
      <c r="F8" s="316"/>
      <c r="G8" s="316"/>
      <c r="H8" s="316"/>
      <c r="I8" s="316"/>
      <c r="J8" s="316"/>
    </row>
    <row r="9" spans="1:10" ht="12.75" customHeight="1" x14ac:dyDescent="0.2">
      <c r="A9" s="316"/>
      <c r="B9" s="316"/>
      <c r="C9" s="316"/>
      <c r="D9" s="316"/>
      <c r="E9" s="316"/>
      <c r="F9" s="316"/>
      <c r="G9" s="316"/>
      <c r="H9" s="316"/>
      <c r="I9" s="316"/>
      <c r="J9" s="316"/>
    </row>
    <row r="10" spans="1:10" ht="12.75" customHeight="1" x14ac:dyDescent="0.2">
      <c r="A10" s="316"/>
      <c r="B10" s="316"/>
      <c r="C10" s="316"/>
      <c r="D10" s="316"/>
      <c r="E10" s="316"/>
      <c r="F10" s="316"/>
      <c r="G10" s="316"/>
      <c r="H10" s="316"/>
      <c r="I10" s="316"/>
      <c r="J10" s="316"/>
    </row>
    <row r="11" spans="1:10" x14ac:dyDescent="0.2">
      <c r="A11" s="317"/>
      <c r="B11" s="317"/>
      <c r="C11" s="317"/>
      <c r="D11" s="317"/>
      <c r="E11" s="317"/>
      <c r="F11" s="317"/>
      <c r="G11" s="317"/>
      <c r="H11" s="317"/>
      <c r="I11" s="317"/>
      <c r="J11" s="317"/>
    </row>
    <row r="12" spans="1:10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0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15" x14ac:dyDescent="0.2">
      <c r="A26" s="39"/>
      <c r="B26" s="39"/>
      <c r="C26" s="39"/>
      <c r="D26" s="39"/>
      <c r="E26" s="39"/>
      <c r="F26" s="39"/>
      <c r="G26" s="39"/>
      <c r="H26" s="39"/>
      <c r="I26" s="40"/>
      <c r="J26" s="39"/>
    </row>
    <row r="27" spans="1:10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</row>
  </sheetData>
  <mergeCells count="3">
    <mergeCell ref="A2:J2"/>
    <mergeCell ref="A4:J10"/>
    <mergeCell ref="A11:J1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OPĆI PODACI</vt:lpstr>
      <vt:lpstr>Bilanca</vt:lpstr>
      <vt:lpstr>rdg</vt:lpstr>
      <vt:lpstr>NT_I</vt:lpstr>
      <vt:lpstr>NT_D</vt:lpstr>
      <vt:lpstr>PK</vt:lpstr>
      <vt:lpstr>Bilješke</vt:lpstr>
      <vt:lpstr>Bilješke!Podrucje_ispisa</vt:lpstr>
      <vt:lpstr>'OPĆI PODACI'!Podrucje_ispisa</vt:lpstr>
      <vt:lpstr>PK!Podrucje_ispisa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Željko Borić</cp:lastModifiedBy>
  <cp:lastPrinted>2018-10-12T14:50:37Z</cp:lastPrinted>
  <dcterms:created xsi:type="dcterms:W3CDTF">2008-10-17T11:51:54Z</dcterms:created>
  <dcterms:modified xsi:type="dcterms:W3CDTF">2018-10-22T10:10:32Z</dcterms:modified>
</cp:coreProperties>
</file>